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0112" windowHeight="6912" tabRatio="598" activeTab="0"/>
  </bookViews>
  <sheets>
    <sheet name="Contributions &amp; Proceeds" sheetId="1" r:id="rId1"/>
    <sheet name="Contributions &amp; Proceeds - IPV" sheetId="2" r:id="rId2"/>
  </sheets>
  <externalReferences>
    <externalReference r:id="rId5"/>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0">'Contributions &amp; Proceeds'!$A$1:$CW$137</definedName>
    <definedName name="_xlnm.Print_Area" localSheetId="1">'Contributions &amp; Proceeds - IPV'!$A$1:$CW$55</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<sst xmlns="http://schemas.openxmlformats.org/spreadsheetml/2006/main" count="332" uniqueCount="89">
  <si>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</si>
  <si>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</si>
  <si>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</si>
  <si>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</si>
  <si>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</si>
  <si>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</si>
  <si>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</si>
  <si>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</si>
  <si>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</si>
  <si>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</si>
  <si>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</si>
  <si>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</si>
  <si>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</si>
  <si>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</si>
  <si>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</si>
  <si>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</si>
  <si>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</si>
  <si>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</si>
  <si>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</si>
  <si>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</si>
  <si>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</si>
  <si>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</si>
  <si>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</si>
  <si>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</si>
  <si>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</si>
  <si>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</si>
  <si>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</si>
  <si>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</si>
  <si>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</si>
  <si>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Provision for pledges contingent on matching</t>
  </si>
  <si>
    <t>Investment Income (conservative forecast)</t>
  </si>
  <si>
    <t>Transfer from cash and investment reserve</t>
  </si>
  <si>
    <t>ASSURED RESOURCES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</si>
  <si>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</si>
  <si>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</si>
  <si>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</si>
  <si>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</si>
  <si>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</si>
  <si>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</si>
  <si>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</si>
  <si>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</si>
  <si>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</si>
  <si>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</si>
  <si>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</si>
  <si>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Prudential</t>
  </si>
  <si>
    <t>Statoil</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</si>
  <si>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</si>
  <si>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</si>
  <si>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</si>
  <si>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</si>
  <si>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</si>
  <si>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</si>
  <si>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</si>
  <si>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</si>
  <si>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2021 - 2033</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</si>
  <si>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</si>
  <si>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</si>
  <si>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</si>
  <si>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</si>
  <si>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</si>
  <si>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</si>
  <si>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</si>
  <si>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</si>
  <si>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Includes pledges made through 30 September 2014</t>
  </si>
  <si>
    <t>Proceeds to Gavi from pledges made through 30 September 2014</t>
  </si>
  <si>
    <t>Donor governments and the European Commission</t>
  </si>
  <si>
    <t>Donor governments and the European Commission TOTAL:</t>
  </si>
  <si>
    <t>Foundations, organisations and corporations</t>
  </si>
  <si>
    <t>Sub-total:</t>
  </si>
  <si>
    <t>Foundations, organisations and corporations TOTAL:</t>
  </si>
  <si>
    <t>1-  Some contributions may be received by Gavi in years different to those for which the pledges were made (see also adjustments in rows 58 and 59).</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</si>
  <si>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</si>
  <si>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</si>
  <si>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</si>
  <si>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t>- Non-US dollar contributions for 2000-2014 are expressed in US dollar equivalents using the exchange rates on the dates of receipt</t>
  </si>
  <si>
    <t>- Non-US dollar direct, Matching Fund and AMC pledges for 2014 -2033 are expressed in US dollar equivalents using the exchange rates at 30 September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</si>
  <si>
    <t>- Non-US dollar direct, Matching Fund and AMC pledges for 2014 -2033 are expressed in US dollar equivalents using the exchange rates at 30 September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</si>
  <si>
    <t>- Non-US dollar contributions for 2000-2014 are expressed in US dollar equivalents using the exchange rates on the dates of receipt.</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</si>
  <si>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</si>
  <si>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</si>
  <si>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</si>
  <si>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t>3 - In June 2011, Brazil pledged US$ 20 million to IFFIm.  Grant agreement discussions are still on-going and hence no proceeds can be currently attributed.</t>
  </si>
  <si>
    <t>5 - Matching Fund (Bill &amp; Melinda Gates Foundation): of the US$ 50m received, a total of US$ 2m is yet to be matched by other / private sector donor contributions.</t>
  </si>
  <si>
    <t>7- Allowance for anticipated growth in assured resources by the start of 2016, prior to new pledges for 2016-2020.</t>
  </si>
  <si>
    <r>
      <t>Allowance for evolution through 2015</t>
    </r>
    <r>
      <rPr>
        <b/>
        <vertAlign val="superscript"/>
        <sz val="12"/>
        <color indexed="8"/>
        <rFont val="Calibri"/>
        <family val="2"/>
      </rPr>
      <t>7</t>
    </r>
  </si>
  <si>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</si>
  <si>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</si>
  <si>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4 - Matching Fund (UK): of the GBP 50m (equiv. US$ 79.5m) received or to be received, a total of GBP 12m (equiv. US$ 19.4m) is yet to be matched by other / private sector donor contributions.</t>
  </si>
  <si>
    <t>6 - In-kind contributions are not included in the foundations, organisations and corporations total above; as of 30 September 2014, Vodafone has made a contribution-in-kind of EUR 1.2 million.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</si>
</sst>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s>
  <fonts count="76">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1"/>
      <name val="Calibri"/>
      <family val="2"/>
    </font>
    <font>
      <sz val="10"/>
      <color theme="1"/>
      <name val="Calibri"/>
      <family val="2"/>
    </font>
    <font>
      <b/>
      <sz val="2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7">
    <xf numFmtId="0" fontId="0" fillId="0" borderId="0" xfId="0" applyFont="1" applyAlignment="1">
      <alignment/>
    </xf>
    <xf numFmtId="0" fontId="0" fillId="33" borderId="0" xfId="0" applyFill="1" applyAlignment="1">
      <alignment/>
    </xf>
    <xf numFmtId="0" fontId="57" fillId="33" borderId="0" xfId="0" applyFont="1" applyFill="1" applyAlignment="1">
      <alignment/>
    </xf>
    <xf numFmtId="0" fontId="0" fillId="33" borderId="0" xfId="0" applyFont="1" applyFill="1" applyAlignment="1">
      <alignment/>
    </xf>
    <xf numFmtId="3" fontId="57" fillId="33" borderId="0" xfId="0" applyNumberFormat="1" applyFont="1" applyFill="1" applyAlignment="1">
      <alignment/>
    </xf>
    <xf numFmtId="165" fontId="57" fillId="33" borderId="0" xfId="0" applyNumberFormat="1" applyFont="1" applyFill="1" applyBorder="1" applyAlignment="1">
      <alignment vertical="center"/>
    </xf>
    <xf numFmtId="164" fontId="58" fillId="33" borderId="0" xfId="0" applyNumberFormat="1" applyFont="1" applyFill="1" applyAlignment="1">
      <alignment/>
    </xf>
    <xf numFmtId="166" fontId="59" fillId="33" borderId="0" xfId="0" applyNumberFormat="1" applyFont="1" applyFill="1" applyAlignment="1">
      <alignment/>
    </xf>
    <xf numFmtId="0" fontId="60" fillId="33" borderId="0" xfId="0" applyFont="1" applyFill="1" applyAlignment="1">
      <alignment/>
    </xf>
    <xf numFmtId="0" fontId="0" fillId="0" borderId="0" xfId="0" applyFill="1" applyAlignment="1">
      <alignment/>
    </xf>
    <xf numFmtId="167" fontId="0" fillId="33" borderId="0" xfId="0" applyNumberFormat="1" applyFill="1" applyAlignment="1">
      <alignment/>
    </xf>
    <xf numFmtId="0" fontId="57" fillId="33" borderId="0" xfId="0" applyFont="1" applyFill="1" applyAlignment="1">
      <alignment horizontal="left"/>
    </xf>
    <xf numFmtId="0" fontId="60" fillId="0" borderId="0" xfId="0" applyFont="1" applyFill="1" applyAlignment="1">
      <alignment/>
    </xf>
    <xf numFmtId="0" fontId="60" fillId="0" borderId="0" xfId="0" applyFont="1" applyFill="1" applyAlignment="1">
      <alignment horizontal="lef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5" fillId="0" borderId="0" xfId="0" applyNumberFormat="1" applyFont="1" applyAlignment="1">
      <alignment/>
    </xf>
    <xf numFmtId="0" fontId="0" fillId="0" borderId="0" xfId="0" applyAlignment="1">
      <alignment/>
    </xf>
    <xf numFmtId="0" fontId="0" fillId="0" borderId="0" xfId="0" applyFill="1" applyAlignment="1">
      <alignment/>
    </xf>
    <xf numFmtId="0" fontId="60"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5" fillId="0" borderId="0" xfId="0" applyFont="1" applyAlignment="1">
      <alignment/>
    </xf>
    <xf numFmtId="0" fontId="0" fillId="0" borderId="0" xfId="0" applyFill="1" applyAlignment="1">
      <alignment/>
    </xf>
    <xf numFmtId="167" fontId="0" fillId="0" borderId="0" xfId="0" applyNumberFormat="1" applyAlignment="1">
      <alignment/>
    </xf>
    <xf numFmtId="0" fontId="55"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5" fillId="35" borderId="12" xfId="0" applyFont="1" applyFill="1" applyBorder="1" applyAlignment="1">
      <alignment horizontal="left" wrapText="1"/>
    </xf>
    <xf numFmtId="3" fontId="55" fillId="35" borderId="12" xfId="0" applyNumberFormat="1" applyFont="1" applyFill="1" applyBorder="1" applyAlignment="1">
      <alignment wrapText="1"/>
    </xf>
    <xf numFmtId="166" fontId="12" fillId="0" borderId="0" xfId="0" applyNumberFormat="1" applyFont="1" applyFill="1" applyAlignment="1">
      <alignment/>
    </xf>
    <xf numFmtId="0" fontId="61" fillId="33" borderId="0" xfId="0" applyFont="1" applyFill="1" applyAlignment="1">
      <alignment/>
    </xf>
    <xf numFmtId="3" fontId="0" fillId="0" borderId="0" xfId="0" applyNumberFormat="1" applyAlignment="1">
      <alignment/>
    </xf>
    <xf numFmtId="0" fontId="59" fillId="33" borderId="0" xfId="0" applyFont="1" applyFill="1" applyAlignment="1">
      <alignment/>
    </xf>
    <xf numFmtId="0" fontId="58" fillId="35" borderId="0" xfId="0" applyFont="1" applyFill="1" applyBorder="1" applyAlignment="1">
      <alignment horizontal="center"/>
    </xf>
    <xf numFmtId="0" fontId="58" fillId="35" borderId="13" xfId="0" applyFont="1" applyFill="1" applyBorder="1" applyAlignment="1">
      <alignment horizontal="center"/>
    </xf>
    <xf numFmtId="0" fontId="0" fillId="0" borderId="0" xfId="0" applyFill="1" applyBorder="1" applyAlignment="1">
      <alignment/>
    </xf>
    <xf numFmtId="0" fontId="60" fillId="35" borderId="13" xfId="0" applyFont="1" applyFill="1" applyBorder="1" applyAlignment="1">
      <alignment horizontal="center"/>
    </xf>
    <xf numFmtId="0" fontId="57" fillId="35" borderId="14" xfId="0" applyFont="1" applyFill="1" applyBorder="1" applyAlignment="1">
      <alignment horizontal="center" vertical="center" wrapText="1"/>
    </xf>
    <xf numFmtId="0" fontId="55" fillId="0" borderId="0" xfId="0" applyFont="1" applyFill="1" applyBorder="1" applyAlignment="1">
      <alignment horizontal="center"/>
    </xf>
    <xf numFmtId="0" fontId="57" fillId="35" borderId="15" xfId="0" applyFont="1" applyFill="1" applyBorder="1" applyAlignment="1">
      <alignment horizontal="center" wrapText="1"/>
    </xf>
    <xf numFmtId="0" fontId="59" fillId="0" borderId="0" xfId="0" applyFont="1" applyFill="1" applyBorder="1" applyAlignment="1">
      <alignment vertical="center"/>
    </xf>
    <xf numFmtId="0" fontId="59" fillId="0" borderId="16" xfId="0" applyFont="1" applyFill="1" applyBorder="1" applyAlignment="1">
      <alignment vertical="center"/>
    </xf>
    <xf numFmtId="0" fontId="0" fillId="33" borderId="0" xfId="0" applyFill="1" applyAlignment="1">
      <alignment vertical="center"/>
    </xf>
    <xf numFmtId="0" fontId="57" fillId="35" borderId="17" xfId="0" applyFont="1" applyFill="1" applyBorder="1" applyAlignment="1">
      <alignment horizontal="center" vertical="center" wrapText="1"/>
    </xf>
    <xf numFmtId="0" fontId="60" fillId="35" borderId="0" xfId="0" applyFont="1" applyFill="1" applyBorder="1" applyAlignment="1">
      <alignment horizontal="center"/>
    </xf>
    <xf numFmtId="0" fontId="57" fillId="35" borderId="18" xfId="0" applyFont="1" applyFill="1" applyBorder="1" applyAlignment="1">
      <alignment horizontal="center" wrapText="1"/>
    </xf>
    <xf numFmtId="0" fontId="0" fillId="0" borderId="0" xfId="0" applyAlignment="1">
      <alignment/>
    </xf>
    <xf numFmtId="171" fontId="55"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57" fillId="35" borderId="18" xfId="0" applyFont="1" applyFill="1" applyBorder="1" applyAlignment="1">
      <alignment horizontal="center" vertical="center" wrapText="1"/>
    </xf>
    <xf numFmtId="171" fontId="60" fillId="0" borderId="21" xfId="0" applyNumberFormat="1" applyFont="1" applyFill="1" applyBorder="1" applyAlignment="1">
      <alignment/>
    </xf>
    <xf numFmtId="171" fontId="60" fillId="0" borderId="22" xfId="0" applyNumberFormat="1" applyFont="1" applyFill="1" applyBorder="1" applyAlignment="1">
      <alignment/>
    </xf>
    <xf numFmtId="171" fontId="60" fillId="0" borderId="23" xfId="0" applyNumberFormat="1" applyFont="1" applyFill="1" applyBorder="1" applyAlignment="1">
      <alignment/>
    </xf>
    <xf numFmtId="171" fontId="60" fillId="0" borderId="24" xfId="0" applyNumberFormat="1" applyFont="1" applyFill="1" applyBorder="1" applyAlignment="1">
      <alignment/>
    </xf>
    <xf numFmtId="0" fontId="60" fillId="33" borderId="0" xfId="0" applyFont="1" applyFill="1" applyAlignment="1">
      <alignment horizontal="right"/>
    </xf>
    <xf numFmtId="0" fontId="56" fillId="0" borderId="0" xfId="0" applyFont="1" applyAlignment="1">
      <alignment/>
    </xf>
    <xf numFmtId="171" fontId="62" fillId="0" borderId="25" xfId="0" applyNumberFormat="1" applyFont="1" applyFill="1" applyBorder="1" applyAlignment="1">
      <alignment/>
    </xf>
    <xf numFmtId="172" fontId="62" fillId="0" borderId="25" xfId="0" applyNumberFormat="1" applyFont="1" applyFill="1" applyBorder="1" applyAlignment="1">
      <alignment/>
    </xf>
    <xf numFmtId="0" fontId="0" fillId="34" borderId="19" xfId="0" applyFill="1" applyBorder="1" applyAlignment="1">
      <alignment horizontal="left" wrapText="1" indent="1"/>
    </xf>
    <xf numFmtId="0" fontId="58" fillId="0" borderId="0" xfId="0" applyFont="1" applyAlignment="1">
      <alignment/>
    </xf>
    <xf numFmtId="0" fontId="58" fillId="33" borderId="0" xfId="0" applyFont="1" applyFill="1" applyAlignment="1">
      <alignment/>
    </xf>
    <xf numFmtId="0" fontId="63" fillId="0" borderId="0" xfId="0" applyFont="1" applyFill="1" applyAlignment="1">
      <alignment/>
    </xf>
    <xf numFmtId="171" fontId="64" fillId="0" borderId="26" xfId="0" applyNumberFormat="1" applyFont="1" applyFill="1" applyBorder="1" applyAlignment="1">
      <alignment wrapText="1"/>
    </xf>
    <xf numFmtId="173" fontId="65" fillId="0" borderId="27" xfId="0" applyNumberFormat="1" applyFont="1" applyFill="1" applyBorder="1" applyAlignment="1">
      <alignment/>
    </xf>
    <xf numFmtId="171" fontId="60" fillId="0" borderId="28" xfId="0" applyNumberFormat="1" applyFont="1" applyFill="1" applyBorder="1" applyAlignment="1">
      <alignment/>
    </xf>
    <xf numFmtId="171" fontId="0" fillId="0" borderId="16" xfId="0" applyNumberFormat="1" applyFont="1" applyFill="1" applyBorder="1" applyAlignment="1">
      <alignment/>
    </xf>
    <xf numFmtId="171" fontId="66" fillId="0" borderId="29" xfId="0" applyNumberFormat="1" applyFont="1" applyFill="1" applyBorder="1" applyAlignment="1">
      <alignment/>
    </xf>
    <xf numFmtId="171" fontId="55" fillId="35" borderId="30" xfId="0" applyNumberFormat="1" applyFont="1" applyFill="1" applyBorder="1" applyAlignment="1">
      <alignment wrapText="1"/>
    </xf>
    <xf numFmtId="171" fontId="66" fillId="0" borderId="31" xfId="0" applyNumberFormat="1" applyFont="1" applyFill="1" applyBorder="1" applyAlignment="1">
      <alignment/>
    </xf>
    <xf numFmtId="171" fontId="55" fillId="0" borderId="32" xfId="0" applyNumberFormat="1" applyFont="1" applyFill="1" applyBorder="1" applyAlignment="1">
      <alignment wrapText="1"/>
    </xf>
    <xf numFmtId="171" fontId="57" fillId="0" borderId="33" xfId="0" applyNumberFormat="1" applyFont="1" applyFill="1" applyBorder="1" applyAlignment="1">
      <alignment/>
    </xf>
    <xf numFmtId="171" fontId="57" fillId="35" borderId="34" xfId="0" applyNumberFormat="1" applyFont="1" applyFill="1" applyBorder="1" applyAlignment="1">
      <alignment wrapText="1"/>
    </xf>
    <xf numFmtId="173" fontId="64" fillId="0" borderId="27" xfId="0" applyNumberFormat="1" applyFont="1" applyFill="1" applyBorder="1" applyAlignment="1">
      <alignment/>
    </xf>
    <xf numFmtId="0" fontId="57" fillId="35" borderId="33" xfId="0" applyFont="1" applyFill="1" applyBorder="1" applyAlignment="1">
      <alignment horizontal="left" wrapText="1"/>
    </xf>
    <xf numFmtId="0" fontId="55" fillId="35" borderId="29" xfId="0" applyFont="1" applyFill="1" applyBorder="1" applyAlignment="1">
      <alignment horizontal="left" wrapText="1"/>
    </xf>
    <xf numFmtId="0" fontId="55" fillId="34" borderId="31" xfId="0" applyFont="1" applyFill="1" applyBorder="1" applyAlignment="1">
      <alignment horizontal="left" wrapText="1"/>
    </xf>
    <xf numFmtId="0" fontId="55" fillId="34" borderId="35" xfId="0" applyFont="1" applyFill="1" applyBorder="1" applyAlignment="1">
      <alignment horizontal="left" wrapText="1"/>
    </xf>
    <xf numFmtId="171" fontId="58" fillId="0" borderId="0" xfId="0" applyNumberFormat="1" applyFont="1" applyFill="1" applyBorder="1" applyAlignment="1">
      <alignment/>
    </xf>
    <xf numFmtId="0" fontId="67" fillId="0" borderId="0" xfId="0" applyFont="1" applyAlignment="1">
      <alignment/>
    </xf>
    <xf numFmtId="171" fontId="67" fillId="0" borderId="19" xfId="0" applyNumberFormat="1" applyFont="1" applyFill="1" applyBorder="1" applyAlignment="1">
      <alignment/>
    </xf>
    <xf numFmtId="9" fontId="67" fillId="0" borderId="20" xfId="215" applyFont="1" applyFill="1" applyBorder="1" applyAlignment="1">
      <alignment/>
    </xf>
    <xf numFmtId="9" fontId="67" fillId="0" borderId="16" xfId="215" applyFont="1" applyFill="1" applyBorder="1" applyAlignment="1">
      <alignment/>
    </xf>
    <xf numFmtId="9" fontId="67" fillId="0" borderId="19" xfId="215" applyFont="1" applyFill="1" applyBorder="1" applyAlignment="1">
      <alignment/>
    </xf>
    <xf numFmtId="9" fontId="68" fillId="0" borderId="32" xfId="215" applyFont="1" applyFill="1" applyBorder="1" applyAlignment="1">
      <alignment wrapText="1"/>
    </xf>
    <xf numFmtId="9" fontId="67" fillId="0" borderId="0" xfId="215" applyFont="1" applyAlignment="1">
      <alignment/>
    </xf>
    <xf numFmtId="0" fontId="67" fillId="33" borderId="0" xfId="0" applyFont="1" applyFill="1" applyAlignment="1">
      <alignment/>
    </xf>
    <xf numFmtId="173" fontId="68" fillId="0" borderId="27" xfId="0" applyNumberFormat="1" applyFont="1" applyFill="1" applyBorder="1" applyAlignment="1">
      <alignment/>
    </xf>
    <xf numFmtId="171" fontId="68" fillId="0" borderId="0" xfId="0" applyNumberFormat="1" applyFont="1" applyFill="1" applyBorder="1" applyAlignment="1">
      <alignment wrapText="1"/>
    </xf>
    <xf numFmtId="0" fontId="69" fillId="35" borderId="0" xfId="0" applyFont="1" applyFill="1" applyBorder="1" applyAlignment="1">
      <alignment horizontal="center" vertical="center"/>
    </xf>
    <xf numFmtId="171" fontId="67" fillId="0" borderId="0" xfId="0" applyNumberFormat="1" applyFont="1" applyFill="1" applyBorder="1" applyAlignment="1">
      <alignment/>
    </xf>
    <xf numFmtId="0" fontId="68" fillId="35" borderId="12" xfId="0" applyFont="1" applyFill="1" applyBorder="1" applyAlignment="1">
      <alignment horizontal="left" wrapText="1"/>
    </xf>
    <xf numFmtId="0" fontId="67" fillId="0" borderId="0" xfId="0" applyFont="1" applyFill="1" applyAlignment="1">
      <alignment/>
    </xf>
    <xf numFmtId="0" fontId="70" fillId="36" borderId="0" xfId="0" applyFont="1" applyFill="1" applyBorder="1" applyAlignment="1">
      <alignment horizontal="center" vertical="center"/>
    </xf>
    <xf numFmtId="0" fontId="68" fillId="35"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171" fontId="55" fillId="35" borderId="36" xfId="0" applyNumberFormat="1" applyFont="1" applyFill="1" applyBorder="1" applyAlignment="1">
      <alignment wrapText="1"/>
    </xf>
    <xf numFmtId="9" fontId="68" fillId="35" borderId="37" xfId="215" applyFont="1" applyFill="1" applyBorder="1" applyAlignment="1">
      <alignment wrapText="1"/>
    </xf>
    <xf numFmtId="171" fontId="55" fillId="35" borderId="38" xfId="0" applyNumberFormat="1" applyFont="1" applyFill="1" applyBorder="1" applyAlignment="1">
      <alignment wrapText="1"/>
    </xf>
    <xf numFmtId="9" fontId="68" fillId="35" borderId="39" xfId="215" applyFont="1" applyFill="1" applyBorder="1" applyAlignment="1">
      <alignment wrapText="1"/>
    </xf>
    <xf numFmtId="171" fontId="57" fillId="35" borderId="40" xfId="0" applyNumberFormat="1" applyFont="1" applyFill="1" applyBorder="1" applyAlignment="1">
      <alignment wrapText="1"/>
    </xf>
    <xf numFmtId="9" fontId="71" fillId="35" borderId="41" xfId="215" applyFont="1" applyFill="1" applyBorder="1" applyAlignment="1">
      <alignment wrapText="1"/>
    </xf>
    <xf numFmtId="0" fontId="60" fillId="33" borderId="0" xfId="0" applyFont="1" applyFill="1" applyBorder="1" applyAlignment="1" quotePrefix="1">
      <alignment/>
    </xf>
    <xf numFmtId="0" fontId="60" fillId="0" borderId="0" xfId="0" applyFont="1" applyAlignment="1" quotePrefix="1">
      <alignment/>
    </xf>
    <xf numFmtId="0" fontId="60" fillId="0" borderId="0" xfId="0" applyFont="1" applyAlignment="1">
      <alignment/>
    </xf>
    <xf numFmtId="0" fontId="72" fillId="0" borderId="0" xfId="0" applyFont="1" applyAlignment="1">
      <alignment/>
    </xf>
    <xf numFmtId="0" fontId="60" fillId="0" borderId="0" xfId="0" applyFont="1" applyAlignment="1">
      <alignment wrapText="1"/>
    </xf>
    <xf numFmtId="0" fontId="60" fillId="33" borderId="0" xfId="0" applyFont="1" applyFill="1" applyAlignment="1">
      <alignment horizontal="right" vertical="center"/>
    </xf>
    <xf numFmtId="165" fontId="57" fillId="0" borderId="0" xfId="0" applyNumberFormat="1" applyFont="1" applyFill="1" applyBorder="1" applyAlignment="1">
      <alignment vertical="center"/>
    </xf>
    <xf numFmtId="0" fontId="73" fillId="33" borderId="0" xfId="0" applyFont="1" applyFill="1" applyAlignment="1">
      <alignment/>
    </xf>
    <xf numFmtId="0" fontId="73" fillId="0" borderId="0" xfId="0" applyFont="1" applyAlignment="1">
      <alignment/>
    </xf>
    <xf numFmtId="165" fontId="57" fillId="0" borderId="42" xfId="0" applyNumberFormat="1" applyFont="1" applyFill="1" applyBorder="1" applyAlignment="1">
      <alignment vertical="center"/>
    </xf>
    <xf numFmtId="0" fontId="59" fillId="35" borderId="43" xfId="0" applyFont="1" applyFill="1" applyBorder="1" applyAlignment="1">
      <alignment horizontal="center" vertical="center"/>
    </xf>
    <xf numFmtId="0" fontId="57" fillId="35" borderId="44" xfId="0" applyFont="1" applyFill="1" applyBorder="1" applyAlignment="1">
      <alignment horizontal="center" vertical="center"/>
    </xf>
    <xf numFmtId="0" fontId="57" fillId="35" borderId="16" xfId="0" applyFont="1" applyFill="1" applyBorder="1" applyAlignment="1">
      <alignment horizontal="center" vertical="center"/>
    </xf>
    <xf numFmtId="0" fontId="57" fillId="35" borderId="15" xfId="0" applyFont="1" applyFill="1" applyBorder="1" applyAlignment="1">
      <alignment horizontal="center" vertical="center"/>
    </xf>
    <xf numFmtId="0" fontId="74" fillId="36" borderId="0" xfId="0" applyFont="1" applyFill="1" applyBorder="1" applyAlignment="1">
      <alignment horizontal="center" vertical="center"/>
    </xf>
    <xf numFmtId="0" fontId="55" fillId="35" borderId="0"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5" borderId="44" xfId="0" applyFont="1" applyFill="1" applyBorder="1" applyAlignment="1">
      <alignment horizontal="center" vertical="center" wrapText="1"/>
    </xf>
    <xf numFmtId="0" fontId="57" fillId="35" borderId="45" xfId="0" applyFont="1" applyFill="1" applyBorder="1" applyAlignment="1">
      <alignment horizontal="center" vertical="center" wrapText="1"/>
    </xf>
    <xf numFmtId="0" fontId="57" fillId="35" borderId="46" xfId="0" applyFont="1" applyFill="1" applyBorder="1" applyAlignment="1">
      <alignment horizontal="center" vertical="center" wrapText="1"/>
    </xf>
    <xf numFmtId="0" fontId="57" fillId="0" borderId="0" xfId="0" applyFont="1" applyFill="1" applyAlignment="1">
      <alignment horizontal="left"/>
    </xf>
    <xf numFmtId="0" fontId="57" fillId="33" borderId="0" xfId="0" applyFont="1" applyFill="1" applyAlignment="1">
      <alignment horizontal="left"/>
    </xf>
    <xf numFmtId="0" fontId="75" fillId="34" borderId="19" xfId="0" applyFont="1" applyFill="1" applyBorder="1" applyAlignment="1">
      <alignment horizontal="left" vertical="center" wrapText="1"/>
    </xf>
    <xf numFmtId="0" fontId="75" fillId="34" borderId="10" xfId="0" applyFont="1" applyFill="1" applyBorder="1" applyAlignment="1">
      <alignment horizontal="left" vertical="center" wrapText="1"/>
    </xf>
    <xf numFmtId="0" fontId="60" fillId="0" borderId="0" xfId="0" applyFont="1" applyAlignment="1" quotePrefix="1">
      <alignment horizontal="left" wrapText="1"/>
    </xf>
    <xf numFmtId="0" fontId="71" fillId="35" borderId="47" xfId="0" applyFont="1" applyFill="1" applyBorder="1" applyAlignment="1">
      <alignment horizontal="center" vertical="center" wrapText="1"/>
    </xf>
    <xf numFmtId="0" fontId="71" fillId="35" borderId="48" xfId="0" applyFont="1" applyFill="1" applyBorder="1" applyAlignment="1">
      <alignment horizontal="center" vertical="center" wrapText="1"/>
    </xf>
    <xf numFmtId="0" fontId="59" fillId="35" borderId="0" xfId="0" applyFont="1" applyFill="1" applyBorder="1" applyAlignment="1">
      <alignment horizontal="center" vertical="center"/>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1619250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5716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1619250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571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Z155"/>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0" customWidth="1"/>
    <col min="3" max="3" width="2.57421875" style="24" customWidth="1"/>
    <col min="4" max="14" width="9.140625" style="0" hidden="1" customWidth="1" outlineLevel="1"/>
    <col min="15" max="15" width="13.8515625" style="14" customWidth="1" collapsed="1"/>
    <col min="16" max="16" width="11.00390625" style="50" customWidth="1"/>
    <col min="17" max="17" width="10.57421875" style="24" hidden="1" customWidth="1" outlineLevel="1"/>
    <col min="18" max="19" width="9.140625" style="0" hidden="1" customWidth="1" outlineLevel="1"/>
    <col min="20" max="20" width="9.140625" style="0" customWidth="1" collapsed="1"/>
    <col min="21" max="21" width="10.57421875" style="22" hidden="1" customWidth="1" outlineLevel="1"/>
    <col min="22" max="25" width="9.140625" style="0" hidden="1" customWidth="1" outlineLevel="1"/>
    <col min="26" max="26" width="9.57421875" style="0" customWidth="1" collapsed="1"/>
    <col min="27" max="27" width="10.57421875" style="24" customWidth="1"/>
    <col min="28" max="28" width="7.421875" style="85" customWidth="1"/>
    <col min="29" max="29" width="2.28125" style="24" customWidth="1"/>
    <col min="30" max="30" width="7.421875" style="24" hidden="1" customWidth="1" outlineLevel="1"/>
    <col min="31" max="34" width="9.140625" style="0" hidden="1" customWidth="1" outlineLevel="1"/>
    <col min="35" max="35" width="14.00390625" style="0" customWidth="1" collapsed="1"/>
    <col min="36" max="36" width="10.57421875" style="14" hidden="1" customWidth="1" outlineLevel="1"/>
    <col min="37" max="40" width="9.140625" style="0" hidden="1" customWidth="1" outlineLevel="1"/>
    <col min="41" max="41" width="10.421875" style="0" customWidth="1" collapsed="1"/>
    <col min="42" max="42" width="10.57421875" style="18" hidden="1" customWidth="1" outlineLevel="1"/>
    <col min="43" max="46" width="9.140625" style="0" hidden="1" customWidth="1" outlineLevel="1"/>
    <col min="47" max="47" width="9.140625" style="0" customWidth="1" collapsed="1"/>
    <col min="48" max="48" width="10.57421875" style="22" hidden="1" customWidth="1" outlineLevel="1"/>
    <col min="49" max="52" width="9.140625" style="0" hidden="1" customWidth="1" outlineLevel="1"/>
    <col min="53" max="53" width="9.140625" style="0" customWidth="1" collapsed="1"/>
    <col min="54" max="54" width="10.57421875" style="24" customWidth="1"/>
    <col min="55" max="55" width="7.421875" style="85" customWidth="1"/>
    <col min="56" max="56" width="2.28125" style="24" customWidth="1"/>
    <col min="57" max="57" width="7.7109375" style="24" hidden="1" customWidth="1" outlineLevel="1"/>
    <col min="58" max="59" width="9.140625" style="0" hidden="1" customWidth="1" outlineLevel="1"/>
    <col min="60" max="61" width="9.140625" style="24" hidden="1" customWidth="1" outlineLevel="1"/>
    <col min="62" max="62" width="13.57421875" style="24" customWidth="1" collapsed="1"/>
    <col min="63" max="63" width="10.57421875" style="0" hidden="1" customWidth="1" outlineLevel="1"/>
    <col min="64" max="64" width="9.140625" style="0" hidden="1" customWidth="1" outlineLevel="1"/>
    <col min="65" max="65" width="11.28125" style="0" customWidth="1" collapsed="1"/>
    <col min="66" max="66" width="10.57421875" style="0" hidden="1" customWidth="1" outlineLevel="1"/>
    <col min="67" max="70" width="9.140625" style="0" hidden="1" customWidth="1" outlineLevel="1"/>
    <col min="71" max="71" width="9.140625" style="0" customWidth="1" collapsed="1"/>
    <col min="72" max="72" width="10.57421875" style="22" hidden="1" customWidth="1" outlineLevel="1"/>
    <col min="73" max="76" width="9.140625" style="0" hidden="1" customWidth="1" outlineLevel="1"/>
    <col min="77" max="77" width="9.140625" style="0" customWidth="1" collapsed="1"/>
    <col min="78" max="78" width="10.57421875" style="24" customWidth="1"/>
    <col min="79" max="79" width="7.421875" style="85" customWidth="1"/>
    <col min="80" max="80" width="2.28125" style="24" customWidth="1"/>
    <col min="81" max="81" width="13.7109375" style="24" customWidth="1"/>
    <col min="82" max="82" width="10.57421875" style="24" customWidth="1"/>
    <col min="83" max="83" width="10.57421875" style="24" hidden="1" customWidth="1" outlineLevel="1"/>
    <col min="84" max="84" width="8.57421875" style="24" hidden="1" customWidth="1" outlineLevel="1"/>
    <col min="85" max="85" width="8.57421875" style="24" customWidth="1" collapsed="1"/>
    <col min="86" max="86" width="10.57421875" style="24" hidden="1" customWidth="1" outlineLevel="1"/>
    <col min="87" max="98" width="9.140625" style="0" hidden="1" customWidth="1" outlineLevel="1"/>
    <col min="99" max="99" width="10.140625" style="0" customWidth="1" collapsed="1"/>
    <col min="100" max="100" width="10.57421875" style="0" customWidth="1"/>
    <col min="101" max="101" width="7.421875" style="85" customWidth="1"/>
    <col min="102" max="102" width="10.57421875" style="0" customWidth="1"/>
  </cols>
  <sheetData>
    <row r="1" spans="2:101" s="24" customFormat="1" ht="66" customHeight="1">
      <c r="B1"/>
      <c r="C1" s="62"/>
      <c r="D1"/>
      <c r="E1"/>
      <c r="F1"/>
      <c r="G1"/>
      <c r="H1"/>
      <c r="I1"/>
      <c r="J1"/>
      <c r="K1"/>
      <c r="L1"/>
      <c r="P1" s="50"/>
      <c r="AB1" s="85"/>
      <c r="BC1" s="85"/>
      <c r="CA1" s="85"/>
      <c r="CW1" s="85"/>
    </row>
    <row r="2" spans="1:12" ht="26.25" customHeight="1">
      <c r="A2"/>
      <c r="B2" s="34" t="s">
        <v>53</v>
      </c>
      <c r="C2" s="1"/>
      <c r="D2" s="1"/>
      <c r="E2" s="1"/>
      <c r="F2" s="1"/>
      <c r="G2" s="1"/>
      <c r="H2" s="1"/>
      <c r="I2" s="1"/>
      <c r="J2" s="1"/>
      <c r="K2" s="1"/>
      <c r="L2" s="1"/>
    </row>
    <row r="3" spans="1:12" ht="18.75">
      <c r="A3"/>
      <c r="B3" s="36" t="s">
        <v>63</v>
      </c>
      <c r="C3" s="3"/>
      <c r="D3" s="1"/>
      <c r="E3" s="1"/>
      <c r="F3" s="1"/>
      <c r="G3" s="1"/>
      <c r="H3" s="1"/>
      <c r="I3" s="1"/>
      <c r="J3" s="1"/>
      <c r="K3" s="1"/>
      <c r="L3" s="1"/>
    </row>
    <row r="4" spans="1:12" ht="15.75">
      <c r="A4"/>
      <c r="B4" s="2" t="s">
        <v>0</v>
      </c>
      <c r="C4" s="3"/>
      <c r="D4" s="1"/>
      <c r="E4" s="1"/>
      <c r="F4" s="1"/>
      <c r="G4" s="1"/>
      <c r="H4" s="1"/>
      <c r="I4" s="1"/>
      <c r="J4" s="1"/>
      <c r="K4" s="1"/>
      <c r="L4" s="1"/>
    </row>
    <row r="5" spans="1:3" ht="15">
      <c r="A5"/>
      <c r="C5" s="1"/>
    </row>
    <row r="6" spans="1:101" ht="26.25">
      <c r="A6"/>
      <c r="B6" s="131" t="s">
        <v>1</v>
      </c>
      <c r="C6" s="1"/>
      <c r="D6" s="122" t="s">
        <v>51</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99"/>
    </row>
    <row r="7" spans="2:101" s="55" customFormat="1" ht="18.75" customHeight="1" thickBot="1">
      <c r="B7" s="132"/>
      <c r="C7" s="46"/>
      <c r="D7" s="118" t="s">
        <v>50</v>
      </c>
      <c r="E7" s="118"/>
      <c r="F7" s="118"/>
      <c r="G7" s="118"/>
      <c r="H7" s="118"/>
      <c r="I7" s="118"/>
      <c r="J7" s="118"/>
      <c r="K7" s="118"/>
      <c r="L7" s="118"/>
      <c r="M7" s="118"/>
      <c r="N7" s="118"/>
      <c r="O7" s="118"/>
      <c r="P7" s="118"/>
      <c r="Q7" s="118"/>
      <c r="R7" s="118"/>
      <c r="S7" s="118"/>
      <c r="T7" s="118"/>
      <c r="U7" s="118"/>
      <c r="V7" s="118"/>
      <c r="W7" s="118"/>
      <c r="X7" s="118"/>
      <c r="Y7" s="118"/>
      <c r="Z7" s="118"/>
      <c r="AA7" s="136"/>
      <c r="AB7" s="136"/>
      <c r="AC7" s="45"/>
      <c r="AD7" s="118" t="s">
        <v>2</v>
      </c>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44"/>
      <c r="BE7" s="118" t="s">
        <v>3</v>
      </c>
      <c r="BF7" s="118"/>
      <c r="BG7" s="118"/>
      <c r="BH7" s="118"/>
      <c r="BI7" s="118"/>
      <c r="BJ7" s="118"/>
      <c r="BK7" s="118"/>
      <c r="BL7" s="118"/>
      <c r="BM7" s="118"/>
      <c r="BN7" s="118"/>
      <c r="BO7" s="118"/>
      <c r="BP7" s="118"/>
      <c r="BQ7" s="118"/>
      <c r="BR7" s="118"/>
      <c r="BS7" s="118"/>
      <c r="BT7" s="118"/>
      <c r="BU7" s="118"/>
      <c r="BV7" s="118"/>
      <c r="BW7" s="118"/>
      <c r="BX7" s="118"/>
      <c r="BY7" s="118"/>
      <c r="BZ7" s="118"/>
      <c r="CA7" s="118"/>
      <c r="CC7" s="118" t="s">
        <v>54</v>
      </c>
      <c r="CD7" s="118"/>
      <c r="CE7" s="118"/>
      <c r="CF7" s="118"/>
      <c r="CG7" s="118"/>
      <c r="CH7" s="118"/>
      <c r="CI7" s="118"/>
      <c r="CJ7" s="118"/>
      <c r="CK7" s="118"/>
      <c r="CL7" s="118"/>
      <c r="CM7" s="118"/>
      <c r="CN7" s="118"/>
      <c r="CO7" s="118"/>
      <c r="CP7" s="118"/>
      <c r="CQ7" s="118"/>
      <c r="CR7" s="118"/>
      <c r="CS7" s="118"/>
      <c r="CT7" s="118"/>
      <c r="CU7" s="118"/>
      <c r="CV7" s="118"/>
      <c r="CW7" s="118"/>
    </row>
    <row r="8" spans="2:102" s="24" customFormat="1" ht="33.75" customHeight="1">
      <c r="B8" s="132"/>
      <c r="C8" s="1"/>
      <c r="D8" s="124" t="s">
        <v>57</v>
      </c>
      <c r="E8" s="124"/>
      <c r="F8" s="124"/>
      <c r="G8" s="124"/>
      <c r="H8" s="124"/>
      <c r="I8" s="124"/>
      <c r="J8" s="124"/>
      <c r="K8" s="124"/>
      <c r="L8" s="124"/>
      <c r="M8" s="124"/>
      <c r="N8" s="124"/>
      <c r="O8" s="125"/>
      <c r="P8" s="56" t="s">
        <v>60</v>
      </c>
      <c r="Q8" s="119" t="s">
        <v>4</v>
      </c>
      <c r="R8" s="120"/>
      <c r="S8" s="120"/>
      <c r="T8" s="121"/>
      <c r="U8" s="126" t="s">
        <v>5</v>
      </c>
      <c r="V8" s="124"/>
      <c r="W8" s="124"/>
      <c r="X8" s="124"/>
      <c r="Y8" s="124"/>
      <c r="Z8" s="124"/>
      <c r="AA8" s="127" t="s">
        <v>59</v>
      </c>
      <c r="AB8" s="134" t="s">
        <v>78</v>
      </c>
      <c r="AC8" s="42"/>
      <c r="AD8" s="124" t="s">
        <v>57</v>
      </c>
      <c r="AE8" s="124"/>
      <c r="AF8" s="124"/>
      <c r="AG8" s="124"/>
      <c r="AH8" s="124"/>
      <c r="AI8" s="125"/>
      <c r="AJ8" s="126" t="s">
        <v>60</v>
      </c>
      <c r="AK8" s="124"/>
      <c r="AL8" s="124"/>
      <c r="AM8" s="124"/>
      <c r="AN8" s="124"/>
      <c r="AO8" s="125"/>
      <c r="AP8" s="119" t="s">
        <v>4</v>
      </c>
      <c r="AQ8" s="120"/>
      <c r="AR8" s="120"/>
      <c r="AS8" s="120"/>
      <c r="AT8" s="120"/>
      <c r="AU8" s="121"/>
      <c r="AV8" s="119" t="s">
        <v>5</v>
      </c>
      <c r="AW8" s="120"/>
      <c r="AX8" s="120"/>
      <c r="AY8" s="120"/>
      <c r="AZ8" s="120"/>
      <c r="BA8" s="121"/>
      <c r="BB8" s="127" t="s">
        <v>59</v>
      </c>
      <c r="BC8" s="134" t="s">
        <v>78</v>
      </c>
      <c r="BD8" s="42"/>
      <c r="BE8" s="124" t="s">
        <v>57</v>
      </c>
      <c r="BF8" s="124"/>
      <c r="BG8" s="124"/>
      <c r="BH8" s="124"/>
      <c r="BI8" s="124"/>
      <c r="BJ8" s="125"/>
      <c r="BK8" s="126" t="s">
        <v>60</v>
      </c>
      <c r="BL8" s="124"/>
      <c r="BM8" s="125"/>
      <c r="BN8" s="119" t="s">
        <v>4</v>
      </c>
      <c r="BO8" s="120"/>
      <c r="BP8" s="120"/>
      <c r="BQ8" s="120"/>
      <c r="BR8" s="120"/>
      <c r="BS8" s="121"/>
      <c r="BT8" s="119" t="s">
        <v>5</v>
      </c>
      <c r="BU8" s="120"/>
      <c r="BV8" s="120"/>
      <c r="BW8" s="120"/>
      <c r="BX8" s="120"/>
      <c r="BY8" s="121"/>
      <c r="BZ8" s="127" t="s">
        <v>59</v>
      </c>
      <c r="CA8" s="134" t="s">
        <v>78</v>
      </c>
      <c r="CB8" s="42"/>
      <c r="CC8" s="43" t="s">
        <v>57</v>
      </c>
      <c r="CD8" s="49" t="s">
        <v>60</v>
      </c>
      <c r="CE8" s="119" t="s">
        <v>4</v>
      </c>
      <c r="CF8" s="120"/>
      <c r="CG8" s="121"/>
      <c r="CH8" s="119" t="s">
        <v>5</v>
      </c>
      <c r="CI8" s="120"/>
      <c r="CJ8" s="120"/>
      <c r="CK8" s="120"/>
      <c r="CL8" s="120"/>
      <c r="CM8" s="120"/>
      <c r="CN8" s="120"/>
      <c r="CO8" s="120"/>
      <c r="CP8" s="120"/>
      <c r="CQ8" s="120"/>
      <c r="CR8" s="120"/>
      <c r="CS8" s="120"/>
      <c r="CT8" s="120"/>
      <c r="CU8" s="121"/>
      <c r="CV8" s="127" t="s">
        <v>59</v>
      </c>
      <c r="CW8" s="134" t="s">
        <v>78</v>
      </c>
      <c r="CX8"/>
    </row>
    <row r="9" spans="2:101" s="24" customFormat="1" ht="18" customHeight="1">
      <c r="B9" s="132"/>
      <c r="C9" s="1"/>
      <c r="D9" s="48">
        <v>2000</v>
      </c>
      <c r="E9" s="48">
        <v>2001</v>
      </c>
      <c r="F9" s="48">
        <v>2002</v>
      </c>
      <c r="G9" s="48">
        <v>2003</v>
      </c>
      <c r="H9" s="48">
        <v>2004</v>
      </c>
      <c r="I9" s="48">
        <v>2005</v>
      </c>
      <c r="J9" s="48">
        <v>2006</v>
      </c>
      <c r="K9" s="48">
        <v>2007</v>
      </c>
      <c r="L9" s="48">
        <v>2008</v>
      </c>
      <c r="M9" s="48">
        <v>2009</v>
      </c>
      <c r="N9" s="48">
        <v>2010</v>
      </c>
      <c r="O9" s="47" t="s">
        <v>58</v>
      </c>
      <c r="P9" s="41" t="s">
        <v>58</v>
      </c>
      <c r="Q9" s="40">
        <v>2008</v>
      </c>
      <c r="R9" s="48">
        <v>2009</v>
      </c>
      <c r="S9" s="48">
        <v>2010</v>
      </c>
      <c r="T9" s="47" t="s">
        <v>58</v>
      </c>
      <c r="U9" s="40">
        <v>2006</v>
      </c>
      <c r="V9" s="48">
        <v>2007</v>
      </c>
      <c r="W9" s="48">
        <v>2008</v>
      </c>
      <c r="X9" s="48">
        <v>2009</v>
      </c>
      <c r="Y9" s="48">
        <v>2010</v>
      </c>
      <c r="Z9" s="101" t="s">
        <v>58</v>
      </c>
      <c r="AA9" s="128"/>
      <c r="AB9" s="135"/>
      <c r="AC9" s="39"/>
      <c r="AD9" s="48">
        <v>2011</v>
      </c>
      <c r="AE9" s="48">
        <v>2012</v>
      </c>
      <c r="AF9" s="48">
        <v>2013</v>
      </c>
      <c r="AG9" s="48">
        <v>2014</v>
      </c>
      <c r="AH9" s="48">
        <v>2015</v>
      </c>
      <c r="AI9" s="47" t="s">
        <v>58</v>
      </c>
      <c r="AJ9" s="40">
        <v>2011</v>
      </c>
      <c r="AK9" s="48">
        <v>2012</v>
      </c>
      <c r="AL9" s="48">
        <v>2013</v>
      </c>
      <c r="AM9" s="48">
        <v>2014</v>
      </c>
      <c r="AN9" s="48">
        <v>2015</v>
      </c>
      <c r="AO9" s="47" t="s">
        <v>58</v>
      </c>
      <c r="AP9" s="38">
        <v>2011</v>
      </c>
      <c r="AQ9" s="37">
        <v>2012</v>
      </c>
      <c r="AR9" s="37">
        <v>2013</v>
      </c>
      <c r="AS9" s="37">
        <v>2014</v>
      </c>
      <c r="AT9" s="37">
        <v>2015</v>
      </c>
      <c r="AU9" s="47" t="s">
        <v>58</v>
      </c>
      <c r="AV9" s="38">
        <v>2011</v>
      </c>
      <c r="AW9" s="37">
        <v>2012</v>
      </c>
      <c r="AX9" s="37">
        <v>2013</v>
      </c>
      <c r="AY9" s="37">
        <v>2014</v>
      </c>
      <c r="AZ9" s="37">
        <v>2015</v>
      </c>
      <c r="BA9" s="47" t="s">
        <v>58</v>
      </c>
      <c r="BB9" s="128"/>
      <c r="BC9" s="135"/>
      <c r="BD9" s="39"/>
      <c r="BE9" s="48">
        <v>2016</v>
      </c>
      <c r="BF9" s="48">
        <v>2017</v>
      </c>
      <c r="BG9" s="48">
        <v>2018</v>
      </c>
      <c r="BH9" s="48">
        <v>2019</v>
      </c>
      <c r="BI9" s="48">
        <v>2020</v>
      </c>
      <c r="BJ9" s="47" t="s">
        <v>58</v>
      </c>
      <c r="BK9" s="40">
        <v>2016</v>
      </c>
      <c r="BL9" s="48">
        <v>2017</v>
      </c>
      <c r="BM9" s="47" t="s">
        <v>58</v>
      </c>
      <c r="BN9" s="40">
        <v>2016</v>
      </c>
      <c r="BO9" s="48">
        <v>2017</v>
      </c>
      <c r="BP9" s="48">
        <v>2018</v>
      </c>
      <c r="BQ9" s="48">
        <v>2019</v>
      </c>
      <c r="BR9" s="48">
        <v>2020</v>
      </c>
      <c r="BS9" s="47" t="s">
        <v>58</v>
      </c>
      <c r="BT9" s="40">
        <v>2016</v>
      </c>
      <c r="BU9" s="48">
        <v>2017</v>
      </c>
      <c r="BV9" s="48">
        <v>2018</v>
      </c>
      <c r="BW9" s="48">
        <v>2019</v>
      </c>
      <c r="BX9" s="48">
        <v>2020</v>
      </c>
      <c r="BY9" s="47" t="s">
        <v>58</v>
      </c>
      <c r="BZ9" s="128"/>
      <c r="CA9" s="135"/>
      <c r="CB9" s="39"/>
      <c r="CC9" s="47" t="s">
        <v>58</v>
      </c>
      <c r="CD9" s="41" t="s">
        <v>58</v>
      </c>
      <c r="CE9" s="40">
        <v>2021</v>
      </c>
      <c r="CF9" s="48">
        <v>2022</v>
      </c>
      <c r="CG9" s="47" t="s">
        <v>58</v>
      </c>
      <c r="CH9" s="40">
        <v>2021</v>
      </c>
      <c r="CI9" s="48">
        <v>2022</v>
      </c>
      <c r="CJ9" s="48">
        <v>2023</v>
      </c>
      <c r="CK9" s="48">
        <v>2024</v>
      </c>
      <c r="CL9" s="48">
        <v>2025</v>
      </c>
      <c r="CM9" s="48">
        <v>2026</v>
      </c>
      <c r="CN9" s="48">
        <v>2027</v>
      </c>
      <c r="CO9" s="48">
        <v>2028</v>
      </c>
      <c r="CP9" s="48">
        <v>2029</v>
      </c>
      <c r="CQ9" s="48">
        <v>2030</v>
      </c>
      <c r="CR9" s="48">
        <v>2031</v>
      </c>
      <c r="CS9" s="48">
        <v>2032</v>
      </c>
      <c r="CT9" s="48">
        <v>2033</v>
      </c>
      <c r="CU9" s="47" t="s">
        <v>58</v>
      </c>
      <c r="CV9" s="128"/>
      <c r="CW9" s="135"/>
    </row>
    <row r="10" spans="1:101" ht="31.5" customHeight="1">
      <c r="A10" s="24"/>
      <c r="B10" s="28" t="s">
        <v>65</v>
      </c>
      <c r="C10" s="1"/>
      <c r="D10" s="57"/>
      <c r="E10" s="57"/>
      <c r="F10" s="57"/>
      <c r="G10" s="57"/>
      <c r="H10" s="57"/>
      <c r="I10" s="57"/>
      <c r="J10" s="57"/>
      <c r="K10" s="57"/>
      <c r="L10" s="57"/>
      <c r="M10" s="57"/>
      <c r="N10" s="57"/>
      <c r="O10" s="52"/>
      <c r="P10" s="52"/>
      <c r="Q10" s="57"/>
      <c r="R10" s="57"/>
      <c r="S10" s="57"/>
      <c r="T10" s="52"/>
      <c r="U10" s="57"/>
      <c r="V10" s="57"/>
      <c r="W10" s="57"/>
      <c r="X10" s="57"/>
      <c r="Y10" s="57"/>
      <c r="Z10" s="52"/>
      <c r="AA10" s="52"/>
      <c r="AB10" s="86"/>
      <c r="AC10" s="53"/>
      <c r="AD10" s="57"/>
      <c r="AE10" s="57"/>
      <c r="AF10" s="57"/>
      <c r="AG10" s="57"/>
      <c r="AH10" s="57"/>
      <c r="AI10" s="52"/>
      <c r="AJ10" s="57"/>
      <c r="AK10" s="57"/>
      <c r="AL10" s="57"/>
      <c r="AM10" s="57"/>
      <c r="AN10" s="57"/>
      <c r="AO10" s="52"/>
      <c r="AP10" s="57"/>
      <c r="AQ10" s="57"/>
      <c r="AR10" s="57"/>
      <c r="AS10" s="57"/>
      <c r="AT10" s="57"/>
      <c r="AU10" s="52"/>
      <c r="AV10" s="57"/>
      <c r="AW10" s="57"/>
      <c r="AX10" s="57"/>
      <c r="AY10" s="57"/>
      <c r="AZ10" s="57"/>
      <c r="BA10" s="52"/>
      <c r="BB10" s="52"/>
      <c r="BC10" s="86"/>
      <c r="BD10" s="53"/>
      <c r="BE10" s="57"/>
      <c r="BF10" s="57"/>
      <c r="BG10" s="57"/>
      <c r="BH10" s="57"/>
      <c r="BI10" s="57"/>
      <c r="BJ10" s="52"/>
      <c r="BK10" s="57"/>
      <c r="BL10" s="57"/>
      <c r="BM10" s="52"/>
      <c r="BN10" s="57"/>
      <c r="BO10" s="57"/>
      <c r="BP10" s="57"/>
      <c r="BQ10" s="57"/>
      <c r="BR10" s="57"/>
      <c r="BS10" s="52"/>
      <c r="BT10" s="57"/>
      <c r="BU10" s="57"/>
      <c r="BV10" s="57"/>
      <c r="BW10" s="57"/>
      <c r="BX10" s="57"/>
      <c r="BY10" s="52"/>
      <c r="BZ10" s="52"/>
      <c r="CA10" s="86"/>
      <c r="CB10" s="53"/>
      <c r="CC10" s="52"/>
      <c r="CD10" s="52"/>
      <c r="CE10" s="57"/>
      <c r="CF10" s="57"/>
      <c r="CG10" s="52"/>
      <c r="CH10" s="57"/>
      <c r="CI10" s="57"/>
      <c r="CJ10" s="57"/>
      <c r="CK10" s="57"/>
      <c r="CL10" s="57"/>
      <c r="CM10" s="57"/>
      <c r="CN10" s="57"/>
      <c r="CO10" s="57"/>
      <c r="CP10" s="57"/>
      <c r="CQ10" s="57"/>
      <c r="CR10" s="57"/>
      <c r="CS10" s="57"/>
      <c r="CT10" s="57"/>
      <c r="CU10" s="52"/>
      <c r="CV10" s="52"/>
      <c r="CW10" s="86"/>
    </row>
    <row r="11" spans="1:104" ht="15.75" customHeight="1">
      <c r="A11" s="24"/>
      <c r="B11" s="29" t="s">
        <v>6</v>
      </c>
      <c r="C11" s="1"/>
      <c r="D11" s="60"/>
      <c r="E11" s="60"/>
      <c r="F11" s="60"/>
      <c r="G11" s="60"/>
      <c r="H11" s="60"/>
      <c r="I11" s="60"/>
      <c r="J11" s="60">
        <v>5</v>
      </c>
      <c r="K11" s="60">
        <v>5</v>
      </c>
      <c r="L11" s="60">
        <v>5</v>
      </c>
      <c r="M11" s="60">
        <v>5</v>
      </c>
      <c r="N11" s="60">
        <v>8.6</v>
      </c>
      <c r="O11" s="54">
        <f>SUM(D11:N11)</f>
        <v>28.6</v>
      </c>
      <c r="P11" s="54"/>
      <c r="Q11" s="60"/>
      <c r="R11" s="60"/>
      <c r="S11" s="60"/>
      <c r="T11" s="54">
        <f>SUM(Q11:S11)</f>
        <v>0</v>
      </c>
      <c r="U11" s="60"/>
      <c r="V11" s="60"/>
      <c r="W11" s="60"/>
      <c r="X11" s="60"/>
      <c r="Y11" s="60"/>
      <c r="Z11" s="54">
        <f>SUM(U11:Y11)</f>
        <v>0</v>
      </c>
      <c r="AA11" s="54">
        <f>SUM(O11,P11,T11,Z11)</f>
        <v>28.6</v>
      </c>
      <c r="AB11" s="87">
        <f>IF(AA11=0,"",AA11/$AA$56)</f>
        <v>0.006823410895341887</v>
      </c>
      <c r="AC11" s="53"/>
      <c r="AD11" s="60">
        <v>48.843999999999994</v>
      </c>
      <c r="AE11" s="60">
        <v>77.0955</v>
      </c>
      <c r="AF11" s="60">
        <v>73.463</v>
      </c>
      <c r="AG11" s="60"/>
      <c r="AH11" s="60"/>
      <c r="AI11" s="54">
        <f>SUM(AD11:AH11)</f>
        <v>199.40249999999997</v>
      </c>
      <c r="AJ11" s="60"/>
      <c r="AK11" s="60"/>
      <c r="AL11" s="60"/>
      <c r="AM11" s="60"/>
      <c r="AN11" s="60"/>
      <c r="AO11" s="54">
        <f>SUM(AJ11:AN11)</f>
        <v>0</v>
      </c>
      <c r="AP11" s="60"/>
      <c r="AQ11" s="60"/>
      <c r="AR11" s="60"/>
      <c r="AS11" s="60"/>
      <c r="AT11" s="60"/>
      <c r="AU11" s="54">
        <f>SUM(AP11:AT11)</f>
        <v>0</v>
      </c>
      <c r="AV11" s="60">
        <v>2.94641493</v>
      </c>
      <c r="AW11" s="60">
        <v>4.739461980000001</v>
      </c>
      <c r="AX11" s="60">
        <v>4.50259406</v>
      </c>
      <c r="AY11" s="60">
        <v>5.121</v>
      </c>
      <c r="AZ11" s="60">
        <v>14.8509</v>
      </c>
      <c r="BA11" s="54">
        <f>SUM(AV11:AZ11)</f>
        <v>32.16037097</v>
      </c>
      <c r="BB11" s="54">
        <f>SUM(AI11,AO11,AU11,BA11)</f>
        <v>231.56287096999998</v>
      </c>
      <c r="BC11" s="87">
        <f>IF(BB11=0,"",BB11/$BB$56)</f>
        <v>0.03140906632749281</v>
      </c>
      <c r="BD11" s="53"/>
      <c r="BE11" s="60"/>
      <c r="BF11" s="60"/>
      <c r="BG11" s="60"/>
      <c r="BH11" s="60"/>
      <c r="BI11" s="60"/>
      <c r="BJ11" s="54">
        <f>SUM(BE11:BI11)</f>
        <v>0</v>
      </c>
      <c r="BK11" s="60"/>
      <c r="BL11" s="60"/>
      <c r="BM11" s="54">
        <f>SUM(BK11:BL11)</f>
        <v>0</v>
      </c>
      <c r="BN11" s="60"/>
      <c r="BO11" s="60"/>
      <c r="BP11" s="60"/>
      <c r="BQ11" s="60"/>
      <c r="BR11" s="60"/>
      <c r="BS11" s="54">
        <f>SUM(BN11:BR11)</f>
        <v>0</v>
      </c>
      <c r="BT11" s="60">
        <v>14.8509</v>
      </c>
      <c r="BU11" s="60">
        <v>14.8509</v>
      </c>
      <c r="BV11" s="60">
        <v>14.8509</v>
      </c>
      <c r="BW11" s="60">
        <v>14.8509</v>
      </c>
      <c r="BX11" s="60">
        <v>14.8509</v>
      </c>
      <c r="BY11" s="54">
        <f>SUM(BT11:BX11)</f>
        <v>74.2545</v>
      </c>
      <c r="BZ11" s="54">
        <f>SUM(BJ11,BM11,BS11,BY11)</f>
        <v>74.2545</v>
      </c>
      <c r="CA11" s="87">
        <f>IF(BZ11=0,"",BZ11/$BZ$56)</f>
        <v>0.028215233622348134</v>
      </c>
      <c r="CB11" s="53"/>
      <c r="CC11" s="54"/>
      <c r="CD11" s="54"/>
      <c r="CE11" s="60"/>
      <c r="CF11" s="60"/>
      <c r="CG11" s="54">
        <f>SUM(CE11:CF11)</f>
        <v>0</v>
      </c>
      <c r="CH11" s="60">
        <v>14.8509</v>
      </c>
      <c r="CI11" s="60">
        <v>14.8509</v>
      </c>
      <c r="CJ11" s="60">
        <v>14.8509</v>
      </c>
      <c r="CK11" s="60">
        <v>14.8509</v>
      </c>
      <c r="CL11" s="60">
        <v>14.8509</v>
      </c>
      <c r="CM11" s="60">
        <v>14.8509</v>
      </c>
      <c r="CN11" s="60">
        <v>14.8509</v>
      </c>
      <c r="CO11" s="60">
        <v>14.8509</v>
      </c>
      <c r="CP11" s="60">
        <v>14.8509</v>
      </c>
      <c r="CQ11" s="60">
        <v>14.8509</v>
      </c>
      <c r="CR11" s="60"/>
      <c r="CS11" s="60"/>
      <c r="CT11" s="60"/>
      <c r="CU11" s="54">
        <f>SUM(CH11:CT11)</f>
        <v>148.509</v>
      </c>
      <c r="CV11" s="54">
        <f>SUM(CC11,CD11,CG11,CU11)</f>
        <v>148.509</v>
      </c>
      <c r="CW11" s="87">
        <f>IF(CV11=0,"",CV11/$CV$56)</f>
        <v>0.06637189570273551</v>
      </c>
      <c r="CZ11" s="35"/>
    </row>
    <row r="12" spans="1:103" ht="14.25" customHeight="1">
      <c r="A12" s="61">
        <v>3</v>
      </c>
      <c r="B12" s="29" t="s">
        <v>8</v>
      </c>
      <c r="C12" s="1"/>
      <c r="D12" s="60"/>
      <c r="E12" s="60"/>
      <c r="F12" s="60"/>
      <c r="G12" s="60"/>
      <c r="H12" s="60"/>
      <c r="I12" s="60"/>
      <c r="J12" s="60"/>
      <c r="K12" s="60"/>
      <c r="L12" s="60"/>
      <c r="M12" s="60"/>
      <c r="N12" s="60"/>
      <c r="O12" s="54">
        <f aca="true" t="shared" si="0" ref="O12:O31">SUM(D12:N12)</f>
        <v>0</v>
      </c>
      <c r="P12" s="54"/>
      <c r="Q12" s="60"/>
      <c r="R12" s="60"/>
      <c r="S12" s="60"/>
      <c r="T12" s="54">
        <f aca="true" t="shared" si="1" ref="T12:T31">SUM(Q12:S12)</f>
        <v>0</v>
      </c>
      <c r="U12" s="60"/>
      <c r="V12" s="60"/>
      <c r="W12" s="60"/>
      <c r="X12" s="60"/>
      <c r="Y12" s="60"/>
      <c r="Z12" s="54">
        <f aca="true" t="shared" si="2" ref="Z12:Z31">SUM(U12:Y12)</f>
        <v>0</v>
      </c>
      <c r="AA12" s="54">
        <f aca="true" t="shared" si="3" ref="AA12:AA31">SUM(O12,P12,T12,Z12)</f>
        <v>0</v>
      </c>
      <c r="AB12" s="87">
        <f aca="true" t="shared" si="4" ref="AB12:AB32">IF(AA12=0,"",AA12/$AA$56)</f>
      </c>
      <c r="AC12" s="53"/>
      <c r="AD12" s="60"/>
      <c r="AE12" s="60"/>
      <c r="AF12" s="60"/>
      <c r="AG12" s="60"/>
      <c r="AH12" s="60"/>
      <c r="AI12" s="54">
        <f aca="true" t="shared" si="5" ref="AI12:AI31">SUM(AD12:AH12)</f>
        <v>0</v>
      </c>
      <c r="AJ12" s="60"/>
      <c r="AK12" s="60"/>
      <c r="AL12" s="60"/>
      <c r="AM12" s="60"/>
      <c r="AN12" s="60"/>
      <c r="AO12" s="54">
        <f aca="true" t="shared" si="6" ref="AO12:AO31">SUM(AJ12:AN12)</f>
        <v>0</v>
      </c>
      <c r="AP12" s="60"/>
      <c r="AQ12" s="60"/>
      <c r="AR12" s="60"/>
      <c r="AS12" s="60"/>
      <c r="AT12" s="60"/>
      <c r="AU12" s="54">
        <f aca="true" t="shared" si="7" ref="AU12:AU31">SUM(AP12:AT12)</f>
        <v>0</v>
      </c>
      <c r="AV12" s="60"/>
      <c r="AW12" s="60"/>
      <c r="AX12" s="60"/>
      <c r="AY12" s="60">
        <v>1</v>
      </c>
      <c r="AZ12" s="60">
        <v>1</v>
      </c>
      <c r="BA12" s="54">
        <f aca="true" t="shared" si="8" ref="BA12:BA31">SUM(AV12:AZ12)</f>
        <v>2</v>
      </c>
      <c r="BB12" s="54">
        <f aca="true" t="shared" si="9" ref="BB12:BB31">SUM(AI12,AO12,AU12,BA12)</f>
        <v>2</v>
      </c>
      <c r="BC12" s="87">
        <f aca="true" t="shared" si="10" ref="BC12:BC32">IF(BB12=0,"",BB12/$BB$56)</f>
        <v>0.0002712789506877551</v>
      </c>
      <c r="BD12" s="53"/>
      <c r="BE12" s="60"/>
      <c r="BF12" s="60"/>
      <c r="BG12" s="60"/>
      <c r="BH12" s="60"/>
      <c r="BI12" s="60"/>
      <c r="BJ12" s="54">
        <f aca="true" t="shared" si="11" ref="BJ12:BJ31">SUM(BE12:BI12)</f>
        <v>0</v>
      </c>
      <c r="BK12" s="60"/>
      <c r="BL12" s="60"/>
      <c r="BM12" s="54">
        <f aca="true" t="shared" si="12" ref="BM12:BM31">SUM(BK12:BL12)</f>
        <v>0</v>
      </c>
      <c r="BN12" s="60"/>
      <c r="BO12" s="60"/>
      <c r="BP12" s="60"/>
      <c r="BQ12" s="60"/>
      <c r="BR12" s="60"/>
      <c r="BS12" s="54">
        <f aca="true" t="shared" si="13" ref="BS12:BS31">SUM(BN12:BR12)</f>
        <v>0</v>
      </c>
      <c r="BT12" s="60">
        <v>1</v>
      </c>
      <c r="BU12" s="60">
        <v>1</v>
      </c>
      <c r="BV12" s="60">
        <v>1</v>
      </c>
      <c r="BW12" s="60">
        <v>1</v>
      </c>
      <c r="BX12" s="60">
        <v>1</v>
      </c>
      <c r="BY12" s="54">
        <f aca="true" t="shared" si="14" ref="BY12:BY31">SUM(BT12:BX12)</f>
        <v>5</v>
      </c>
      <c r="BZ12" s="54">
        <f aca="true" t="shared" si="15" ref="BZ12:BZ31">SUM(BJ12,BM12,BS12,BY12)</f>
        <v>5</v>
      </c>
      <c r="CA12" s="87">
        <f aca="true" t="shared" si="16" ref="CA12:CA32">IF(BZ12=0,"",BZ12/$BZ$56)</f>
        <v>0.0018999005866545554</v>
      </c>
      <c r="CB12" s="53"/>
      <c r="CC12" s="54"/>
      <c r="CD12" s="54"/>
      <c r="CE12" s="60"/>
      <c r="CF12" s="60"/>
      <c r="CG12" s="54">
        <f aca="true" t="shared" si="17" ref="CG12:CG31">SUM(CE12:CF12)</f>
        <v>0</v>
      </c>
      <c r="CH12" s="60">
        <v>1</v>
      </c>
      <c r="CI12" s="60">
        <v>1</v>
      </c>
      <c r="CJ12" s="60">
        <v>1</v>
      </c>
      <c r="CK12" s="60">
        <v>1</v>
      </c>
      <c r="CL12" s="60">
        <v>1</v>
      </c>
      <c r="CM12" s="60">
        <v>1</v>
      </c>
      <c r="CN12" s="60">
        <v>1</v>
      </c>
      <c r="CO12" s="60">
        <v>1</v>
      </c>
      <c r="CP12" s="60">
        <v>1</v>
      </c>
      <c r="CQ12" s="60">
        <v>1</v>
      </c>
      <c r="CR12" s="60">
        <v>1</v>
      </c>
      <c r="CS12" s="60">
        <v>1</v>
      </c>
      <c r="CT12" s="60">
        <v>1</v>
      </c>
      <c r="CU12" s="54">
        <f aca="true" t="shared" si="18" ref="CU12:CU31">SUM(CH12:CT12)</f>
        <v>13</v>
      </c>
      <c r="CV12" s="54">
        <f aca="true" t="shared" si="19" ref="CV12:CV31">SUM(CC12,CD12,CG12,CU12)</f>
        <v>13</v>
      </c>
      <c r="CW12" s="87">
        <f aca="true" t="shared" si="20" ref="CW12:CW32">IF(CV12=0,"",CV12/$CV$56)</f>
        <v>0.005809982183810824</v>
      </c>
      <c r="CY12" s="35"/>
    </row>
    <row r="13" spans="1:101" ht="15">
      <c r="A13" s="61"/>
      <c r="B13" s="29" t="s">
        <v>9</v>
      </c>
      <c r="C13" s="1"/>
      <c r="D13" s="60"/>
      <c r="E13" s="60"/>
      <c r="F13" s="60">
        <v>1.880356</v>
      </c>
      <c r="G13" s="60">
        <v>4.755421</v>
      </c>
      <c r="H13" s="60">
        <v>9.062734</v>
      </c>
      <c r="I13" s="60">
        <v>130.868641</v>
      </c>
      <c r="J13" s="60">
        <v>5.190311</v>
      </c>
      <c r="K13" s="60"/>
      <c r="L13" s="60"/>
      <c r="M13" s="60"/>
      <c r="N13" s="60"/>
      <c r="O13" s="54">
        <f t="shared" si="0"/>
        <v>151.757463</v>
      </c>
      <c r="P13" s="54"/>
      <c r="Q13" s="60"/>
      <c r="R13" s="60">
        <v>105.29757653</v>
      </c>
      <c r="S13" s="60">
        <v>19.768596</v>
      </c>
      <c r="T13" s="54">
        <f t="shared" si="1"/>
        <v>125.06617253</v>
      </c>
      <c r="U13" s="60"/>
      <c r="V13" s="60"/>
      <c r="W13" s="60"/>
      <c r="X13" s="60"/>
      <c r="Y13" s="60"/>
      <c r="Z13" s="54">
        <f t="shared" si="2"/>
        <v>0</v>
      </c>
      <c r="AA13" s="54">
        <f t="shared" si="3"/>
        <v>276.82363553</v>
      </c>
      <c r="AB13" s="87">
        <f t="shared" si="4"/>
        <v>0.06604480457215221</v>
      </c>
      <c r="AC13" s="53"/>
      <c r="AD13" s="60">
        <v>20.73613271</v>
      </c>
      <c r="AE13" s="60">
        <v>15.128593039999998</v>
      </c>
      <c r="AF13" s="60">
        <v>29.557631720000003</v>
      </c>
      <c r="AG13" s="60">
        <v>46.07397409</v>
      </c>
      <c r="AH13" s="60">
        <v>8.963</v>
      </c>
      <c r="AI13" s="54">
        <f t="shared" si="5"/>
        <v>120.45933156000001</v>
      </c>
      <c r="AJ13" s="60"/>
      <c r="AK13" s="60"/>
      <c r="AL13" s="60"/>
      <c r="AM13" s="60"/>
      <c r="AN13" s="60"/>
      <c r="AO13" s="54">
        <f t="shared" si="6"/>
        <v>0</v>
      </c>
      <c r="AP13" s="60">
        <v>23.856421</v>
      </c>
      <c r="AQ13" s="60">
        <v>24.374983</v>
      </c>
      <c r="AR13" s="60">
        <v>16.541792349999998</v>
      </c>
      <c r="AS13" s="60">
        <v>10.16063112</v>
      </c>
      <c r="AT13" s="60">
        <v>0</v>
      </c>
      <c r="AU13" s="54">
        <f t="shared" si="7"/>
        <v>74.93382747</v>
      </c>
      <c r="AV13" s="60"/>
      <c r="AW13" s="60"/>
      <c r="AX13" s="60"/>
      <c r="AY13" s="60"/>
      <c r="AZ13" s="60"/>
      <c r="BA13" s="54">
        <f t="shared" si="8"/>
        <v>0</v>
      </c>
      <c r="BB13" s="54">
        <f t="shared" si="9"/>
        <v>195.39315903</v>
      </c>
      <c r="BC13" s="87">
        <f t="shared" si="10"/>
        <v>0.02650302557661203</v>
      </c>
      <c r="BD13" s="53"/>
      <c r="BE13" s="60"/>
      <c r="BF13" s="60"/>
      <c r="BG13" s="60"/>
      <c r="BH13" s="60"/>
      <c r="BI13" s="60"/>
      <c r="BJ13" s="54">
        <f t="shared" si="11"/>
        <v>0</v>
      </c>
      <c r="BK13" s="60"/>
      <c r="BL13" s="60"/>
      <c r="BM13" s="54">
        <f t="shared" si="12"/>
        <v>0</v>
      </c>
      <c r="BN13" s="60">
        <v>0</v>
      </c>
      <c r="BO13" s="60">
        <v>0</v>
      </c>
      <c r="BP13" s="60">
        <v>0</v>
      </c>
      <c r="BQ13" s="60">
        <v>0</v>
      </c>
      <c r="BR13" s="60">
        <v>0</v>
      </c>
      <c r="BS13" s="54">
        <f t="shared" si="13"/>
        <v>0</v>
      </c>
      <c r="BT13" s="60"/>
      <c r="BU13" s="60"/>
      <c r="BV13" s="60"/>
      <c r="BW13" s="60"/>
      <c r="BX13" s="60"/>
      <c r="BY13" s="54">
        <f t="shared" si="14"/>
        <v>0</v>
      </c>
      <c r="BZ13" s="54">
        <f t="shared" si="15"/>
        <v>0</v>
      </c>
      <c r="CA13" s="87">
        <f t="shared" si="16"/>
      </c>
      <c r="CB13" s="53"/>
      <c r="CC13" s="54"/>
      <c r="CD13" s="54"/>
      <c r="CE13" s="60"/>
      <c r="CF13" s="60"/>
      <c r="CG13" s="54">
        <f t="shared" si="17"/>
        <v>0</v>
      </c>
      <c r="CH13" s="60"/>
      <c r="CI13" s="60"/>
      <c r="CJ13" s="60"/>
      <c r="CK13" s="60"/>
      <c r="CL13" s="60"/>
      <c r="CM13" s="60"/>
      <c r="CN13" s="60"/>
      <c r="CO13" s="60"/>
      <c r="CP13" s="60"/>
      <c r="CQ13" s="60"/>
      <c r="CR13" s="60"/>
      <c r="CS13" s="60"/>
      <c r="CT13" s="60"/>
      <c r="CU13" s="54">
        <f t="shared" si="18"/>
        <v>0</v>
      </c>
      <c r="CV13" s="54">
        <f t="shared" si="19"/>
        <v>0</v>
      </c>
      <c r="CW13" s="87">
        <f t="shared" si="20"/>
      </c>
    </row>
    <row r="14" spans="1:101" ht="15.75" customHeight="1">
      <c r="A14" s="61"/>
      <c r="B14" s="29" t="s">
        <v>10</v>
      </c>
      <c r="C14" s="1"/>
      <c r="D14" s="60"/>
      <c r="E14" s="60">
        <v>1.147407</v>
      </c>
      <c r="F14" s="60"/>
      <c r="G14" s="60"/>
      <c r="H14" s="60">
        <v>3.338879</v>
      </c>
      <c r="I14" s="60">
        <v>3.416107</v>
      </c>
      <c r="J14" s="60">
        <v>4.411262</v>
      </c>
      <c r="K14" s="60">
        <v>4.73754</v>
      </c>
      <c r="L14" s="60">
        <v>4.40179593</v>
      </c>
      <c r="M14" s="60">
        <v>4.69659966</v>
      </c>
      <c r="N14" s="60">
        <v>6.241047409999999</v>
      </c>
      <c r="O14" s="54">
        <f t="shared" si="0"/>
        <v>32.390637999999996</v>
      </c>
      <c r="P14" s="54"/>
      <c r="Q14" s="60"/>
      <c r="R14" s="60"/>
      <c r="S14" s="60"/>
      <c r="T14" s="54">
        <f t="shared" si="1"/>
        <v>0</v>
      </c>
      <c r="U14" s="60"/>
      <c r="V14" s="60"/>
      <c r="W14" s="60"/>
      <c r="X14" s="60"/>
      <c r="Y14" s="60"/>
      <c r="Z14" s="54">
        <f t="shared" si="2"/>
        <v>0</v>
      </c>
      <c r="AA14" s="54">
        <f t="shared" si="3"/>
        <v>32.390637999999996</v>
      </c>
      <c r="AB14" s="87">
        <f t="shared" si="4"/>
        <v>0.007727784343925696</v>
      </c>
      <c r="AC14" s="53"/>
      <c r="AD14" s="60">
        <v>4.364311799999999</v>
      </c>
      <c r="AE14" s="60">
        <v>4.351625240000001</v>
      </c>
      <c r="AF14" s="60">
        <v>4.59933788</v>
      </c>
      <c r="AG14" s="60"/>
      <c r="AH14" s="60"/>
      <c r="AI14" s="54">
        <f t="shared" si="5"/>
        <v>13.31527492</v>
      </c>
      <c r="AJ14" s="60"/>
      <c r="AK14" s="60"/>
      <c r="AL14" s="60"/>
      <c r="AM14" s="60"/>
      <c r="AN14" s="60"/>
      <c r="AO14" s="54">
        <f t="shared" si="6"/>
        <v>0</v>
      </c>
      <c r="AP14" s="60"/>
      <c r="AQ14" s="60"/>
      <c r="AR14" s="60"/>
      <c r="AS14" s="60"/>
      <c r="AT14" s="60"/>
      <c r="AU14" s="54">
        <f t="shared" si="7"/>
        <v>0</v>
      </c>
      <c r="AV14" s="60"/>
      <c r="AW14" s="60"/>
      <c r="AX14" s="60"/>
      <c r="AY14" s="60"/>
      <c r="AZ14" s="60"/>
      <c r="BA14" s="54">
        <f t="shared" si="8"/>
        <v>0</v>
      </c>
      <c r="BB14" s="54">
        <f t="shared" si="9"/>
        <v>13.31527492</v>
      </c>
      <c r="BC14" s="87">
        <f t="shared" si="10"/>
        <v>0.0018060769042082911</v>
      </c>
      <c r="BD14" s="53"/>
      <c r="BE14" s="60"/>
      <c r="BF14" s="60"/>
      <c r="BG14" s="60"/>
      <c r="BH14" s="60"/>
      <c r="BI14" s="60"/>
      <c r="BJ14" s="54">
        <f t="shared" si="11"/>
        <v>0</v>
      </c>
      <c r="BK14" s="60"/>
      <c r="BL14" s="60"/>
      <c r="BM14" s="54">
        <f t="shared" si="12"/>
        <v>0</v>
      </c>
      <c r="BN14" s="60"/>
      <c r="BO14" s="60"/>
      <c r="BP14" s="60"/>
      <c r="BQ14" s="60"/>
      <c r="BR14" s="60"/>
      <c r="BS14" s="54">
        <f t="shared" si="13"/>
        <v>0</v>
      </c>
      <c r="BT14" s="60"/>
      <c r="BU14" s="60"/>
      <c r="BV14" s="60"/>
      <c r="BW14" s="60"/>
      <c r="BX14" s="60"/>
      <c r="BY14" s="54">
        <f t="shared" si="14"/>
        <v>0</v>
      </c>
      <c r="BZ14" s="54">
        <f t="shared" si="15"/>
        <v>0</v>
      </c>
      <c r="CA14" s="87">
        <f t="shared" si="16"/>
      </c>
      <c r="CB14" s="53"/>
      <c r="CC14" s="54"/>
      <c r="CD14" s="54"/>
      <c r="CE14" s="60"/>
      <c r="CF14" s="60"/>
      <c r="CG14" s="54">
        <f t="shared" si="17"/>
        <v>0</v>
      </c>
      <c r="CH14" s="60"/>
      <c r="CI14" s="60"/>
      <c r="CJ14" s="60"/>
      <c r="CK14" s="60"/>
      <c r="CL14" s="60"/>
      <c r="CM14" s="60"/>
      <c r="CN14" s="60"/>
      <c r="CO14" s="60"/>
      <c r="CP14" s="60"/>
      <c r="CQ14" s="60"/>
      <c r="CR14" s="60"/>
      <c r="CS14" s="60"/>
      <c r="CT14" s="60"/>
      <c r="CU14" s="54">
        <f t="shared" si="18"/>
        <v>0</v>
      </c>
      <c r="CV14" s="54">
        <f t="shared" si="19"/>
        <v>0</v>
      </c>
      <c r="CW14" s="87">
        <f t="shared" si="20"/>
      </c>
    </row>
    <row r="15" spans="1:101" ht="15.75" customHeight="1">
      <c r="A15" s="61"/>
      <c r="B15" s="29" t="s">
        <v>11</v>
      </c>
      <c r="C15" s="1"/>
      <c r="D15" s="60"/>
      <c r="E15" s="60"/>
      <c r="F15" s="60"/>
      <c r="G15" s="60">
        <v>1.26</v>
      </c>
      <c r="H15" s="60"/>
      <c r="I15" s="60"/>
      <c r="J15" s="60"/>
      <c r="K15" s="60">
        <v>4.84964</v>
      </c>
      <c r="L15" s="60">
        <v>23.129054</v>
      </c>
      <c r="M15" s="60">
        <v>28.63013</v>
      </c>
      <c r="N15" s="60"/>
      <c r="O15" s="54">
        <f t="shared" si="0"/>
        <v>57.868824000000004</v>
      </c>
      <c r="P15" s="54"/>
      <c r="Q15" s="60"/>
      <c r="R15" s="60"/>
      <c r="S15" s="60"/>
      <c r="T15" s="54">
        <f t="shared" si="1"/>
        <v>0</v>
      </c>
      <c r="U15" s="60"/>
      <c r="V15" s="60"/>
      <c r="W15" s="60"/>
      <c r="X15" s="60"/>
      <c r="Y15" s="60"/>
      <c r="Z15" s="54">
        <f t="shared" si="2"/>
        <v>0</v>
      </c>
      <c r="AA15" s="54">
        <f t="shared" si="3"/>
        <v>57.868824000000004</v>
      </c>
      <c r="AB15" s="87">
        <f t="shared" si="4"/>
        <v>0.01380639035602175</v>
      </c>
      <c r="AC15" s="53"/>
      <c r="AD15" s="60"/>
      <c r="AE15" s="60">
        <v>12.54732252</v>
      </c>
      <c r="AF15" s="60"/>
      <c r="AG15" s="60">
        <v>37.934129999999996</v>
      </c>
      <c r="AH15" s="60">
        <v>25.374</v>
      </c>
      <c r="AI15" s="54">
        <f t="shared" si="5"/>
        <v>75.85545252</v>
      </c>
      <c r="AJ15" s="60"/>
      <c r="AK15" s="60"/>
      <c r="AL15" s="60"/>
      <c r="AM15" s="60"/>
      <c r="AN15" s="60"/>
      <c r="AO15" s="54">
        <f t="shared" si="6"/>
        <v>0</v>
      </c>
      <c r="AP15" s="60"/>
      <c r="AQ15" s="60"/>
      <c r="AR15" s="60"/>
      <c r="AS15" s="60"/>
      <c r="AT15" s="60"/>
      <c r="AU15" s="54">
        <f t="shared" si="7"/>
        <v>0</v>
      </c>
      <c r="AV15" s="60"/>
      <c r="AW15" s="60"/>
      <c r="AX15" s="60"/>
      <c r="AY15" s="60"/>
      <c r="AZ15" s="60"/>
      <c r="BA15" s="54">
        <f t="shared" si="8"/>
        <v>0</v>
      </c>
      <c r="BB15" s="54">
        <f t="shared" si="9"/>
        <v>75.85545252</v>
      </c>
      <c r="BC15" s="87">
        <f t="shared" si="10"/>
        <v>0.010288993781785214</v>
      </c>
      <c r="BD15" s="53"/>
      <c r="BE15" s="60">
        <v>39.3297</v>
      </c>
      <c r="BF15" s="60">
        <v>39.3297</v>
      </c>
      <c r="BG15" s="60">
        <v>39.3297</v>
      </c>
      <c r="BH15" s="60">
        <v>39.3297</v>
      </c>
      <c r="BI15" s="60">
        <v>39.3297</v>
      </c>
      <c r="BJ15" s="54">
        <f t="shared" si="11"/>
        <v>196.6485</v>
      </c>
      <c r="BK15" s="60"/>
      <c r="BL15" s="60"/>
      <c r="BM15" s="54">
        <f t="shared" si="12"/>
        <v>0</v>
      </c>
      <c r="BN15" s="60"/>
      <c r="BO15" s="60"/>
      <c r="BP15" s="60"/>
      <c r="BQ15" s="60"/>
      <c r="BR15" s="60"/>
      <c r="BS15" s="54">
        <f t="shared" si="13"/>
        <v>0</v>
      </c>
      <c r="BT15" s="60"/>
      <c r="BU15" s="60"/>
      <c r="BV15" s="60"/>
      <c r="BW15" s="60"/>
      <c r="BX15" s="60"/>
      <c r="BY15" s="54">
        <f t="shared" si="14"/>
        <v>0</v>
      </c>
      <c r="BZ15" s="54">
        <f t="shared" si="15"/>
        <v>196.6485</v>
      </c>
      <c r="CA15" s="87">
        <f t="shared" si="16"/>
        <v>0.07472252010294768</v>
      </c>
      <c r="CB15" s="53"/>
      <c r="CC15" s="54"/>
      <c r="CD15" s="54"/>
      <c r="CE15" s="60"/>
      <c r="CF15" s="60"/>
      <c r="CG15" s="54">
        <f t="shared" si="17"/>
        <v>0</v>
      </c>
      <c r="CH15" s="60"/>
      <c r="CI15" s="60"/>
      <c r="CJ15" s="60"/>
      <c r="CK15" s="60"/>
      <c r="CL15" s="60"/>
      <c r="CM15" s="60"/>
      <c r="CN15" s="60"/>
      <c r="CO15" s="60"/>
      <c r="CP15" s="60"/>
      <c r="CQ15" s="60"/>
      <c r="CR15" s="60"/>
      <c r="CS15" s="60"/>
      <c r="CT15" s="60"/>
      <c r="CU15" s="54">
        <f t="shared" si="18"/>
        <v>0</v>
      </c>
      <c r="CV15" s="54">
        <f t="shared" si="19"/>
        <v>0</v>
      </c>
      <c r="CW15" s="87">
        <f t="shared" si="20"/>
      </c>
    </row>
    <row r="16" spans="1:101" ht="15.75" customHeight="1">
      <c r="A16" s="61"/>
      <c r="B16" s="29" t="s">
        <v>12</v>
      </c>
      <c r="C16" s="1"/>
      <c r="D16" s="60"/>
      <c r="E16" s="60"/>
      <c r="F16" s="60"/>
      <c r="G16" s="60"/>
      <c r="H16" s="60">
        <v>6.029114</v>
      </c>
      <c r="I16" s="60"/>
      <c r="J16" s="60">
        <v>12.63</v>
      </c>
      <c r="K16" s="60"/>
      <c r="L16" s="60"/>
      <c r="M16" s="60"/>
      <c r="N16" s="60"/>
      <c r="O16" s="54">
        <f t="shared" si="0"/>
        <v>18.659114000000002</v>
      </c>
      <c r="P16" s="54"/>
      <c r="Q16" s="60"/>
      <c r="R16" s="60"/>
      <c r="S16" s="60"/>
      <c r="T16" s="54">
        <f t="shared" si="1"/>
        <v>0</v>
      </c>
      <c r="U16" s="60">
        <v>0</v>
      </c>
      <c r="V16" s="60">
        <v>24.661484</v>
      </c>
      <c r="W16" s="60">
        <v>52.430219560000005</v>
      </c>
      <c r="X16" s="60">
        <v>56.157424</v>
      </c>
      <c r="Y16" s="60">
        <v>57.26223861</v>
      </c>
      <c r="Z16" s="54">
        <f t="shared" si="2"/>
        <v>190.51136617</v>
      </c>
      <c r="AA16" s="54">
        <f t="shared" si="3"/>
        <v>209.17048017000002</v>
      </c>
      <c r="AB16" s="87">
        <f t="shared" si="4"/>
        <v>0.04990406060754798</v>
      </c>
      <c r="AC16" s="51"/>
      <c r="AD16" s="60">
        <v>34.5276</v>
      </c>
      <c r="AE16" s="60">
        <v>20.10215</v>
      </c>
      <c r="AF16" s="60">
        <v>34.93515</v>
      </c>
      <c r="AG16" s="60">
        <v>6.97785</v>
      </c>
      <c r="AH16" s="60">
        <v>34.889250000000004</v>
      </c>
      <c r="AI16" s="54">
        <f t="shared" si="5"/>
        <v>131.43200000000002</v>
      </c>
      <c r="AJ16" s="60"/>
      <c r="AK16" s="60"/>
      <c r="AL16" s="60"/>
      <c r="AM16" s="60"/>
      <c r="AN16" s="60"/>
      <c r="AO16" s="54">
        <f t="shared" si="6"/>
        <v>0</v>
      </c>
      <c r="AP16" s="60"/>
      <c r="AQ16" s="60"/>
      <c r="AR16" s="60"/>
      <c r="AS16" s="60"/>
      <c r="AT16" s="60"/>
      <c r="AU16" s="54">
        <f t="shared" si="7"/>
        <v>0</v>
      </c>
      <c r="AV16" s="60">
        <v>58.4081711430165</v>
      </c>
      <c r="AW16" s="60">
        <v>59.48340089261225</v>
      </c>
      <c r="AX16" s="60">
        <v>60.71003911263582</v>
      </c>
      <c r="AY16" s="60">
        <v>78.0719675</v>
      </c>
      <c r="AZ16" s="60">
        <v>82.8993175</v>
      </c>
      <c r="BA16" s="54">
        <f t="shared" si="8"/>
        <v>339.57289614826453</v>
      </c>
      <c r="BB16" s="54">
        <f t="shared" si="9"/>
        <v>471.00489614826455</v>
      </c>
      <c r="BC16" s="87">
        <f t="shared" si="10"/>
        <v>0.06388685699794813</v>
      </c>
      <c r="BD16" s="51"/>
      <c r="BE16" s="60"/>
      <c r="BF16" s="60"/>
      <c r="BG16" s="60"/>
      <c r="BH16" s="60"/>
      <c r="BI16" s="60"/>
      <c r="BJ16" s="54">
        <f t="shared" si="11"/>
        <v>0</v>
      </c>
      <c r="BK16" s="60"/>
      <c r="BL16" s="60"/>
      <c r="BM16" s="54">
        <f t="shared" si="12"/>
        <v>0</v>
      </c>
      <c r="BN16" s="60"/>
      <c r="BO16" s="60"/>
      <c r="BP16" s="60"/>
      <c r="BQ16" s="60"/>
      <c r="BR16" s="60"/>
      <c r="BS16" s="54">
        <f t="shared" si="13"/>
        <v>0</v>
      </c>
      <c r="BT16" s="60">
        <v>88.184195</v>
      </c>
      <c r="BU16" s="60">
        <v>93.701665</v>
      </c>
      <c r="BV16" s="60">
        <v>99.875395</v>
      </c>
      <c r="BW16" s="60">
        <v>106.3392275</v>
      </c>
      <c r="BX16" s="60">
        <v>113.26314</v>
      </c>
      <c r="BY16" s="54">
        <f t="shared" si="14"/>
        <v>501.3636225</v>
      </c>
      <c r="BZ16" s="54">
        <f t="shared" si="15"/>
        <v>501.3636225</v>
      </c>
      <c r="CA16" s="87">
        <f t="shared" si="16"/>
        <v>0.19050820810300062</v>
      </c>
      <c r="CB16" s="51"/>
      <c r="CC16" s="54"/>
      <c r="CD16" s="54"/>
      <c r="CE16" s="60"/>
      <c r="CF16" s="60"/>
      <c r="CG16" s="54">
        <f t="shared" si="17"/>
        <v>0</v>
      </c>
      <c r="CH16" s="60">
        <v>120.8027325</v>
      </c>
      <c r="CI16" s="60">
        <v>89.31303</v>
      </c>
      <c r="CJ16" s="60">
        <v>96.84684</v>
      </c>
      <c r="CK16" s="60">
        <v>105.01326</v>
      </c>
      <c r="CL16" s="60">
        <v>113.8698</v>
      </c>
      <c r="CM16" s="60">
        <v>123.47397</v>
      </c>
      <c r="CN16" s="60">
        <v>0</v>
      </c>
      <c r="CO16" s="60">
        <v>0</v>
      </c>
      <c r="CP16" s="60">
        <v>0</v>
      </c>
      <c r="CQ16" s="60">
        <v>0</v>
      </c>
      <c r="CR16" s="60"/>
      <c r="CS16" s="60"/>
      <c r="CT16" s="60"/>
      <c r="CU16" s="54">
        <f t="shared" si="18"/>
        <v>649.3196325</v>
      </c>
      <c r="CV16" s="54">
        <f t="shared" si="19"/>
        <v>649.3196325</v>
      </c>
      <c r="CW16" s="87">
        <f t="shared" si="20"/>
        <v>0.29019503818643017</v>
      </c>
    </row>
    <row r="17" spans="1:101" ht="18" customHeight="1">
      <c r="A17" s="61"/>
      <c r="B17" s="29" t="s">
        <v>13</v>
      </c>
      <c r="C17" s="1"/>
      <c r="D17" s="60"/>
      <c r="E17" s="60"/>
      <c r="F17" s="60"/>
      <c r="G17" s="60"/>
      <c r="H17" s="60"/>
      <c r="I17" s="60"/>
      <c r="J17" s="60">
        <v>5.2604</v>
      </c>
      <c r="K17" s="60">
        <v>5.948</v>
      </c>
      <c r="L17" s="60"/>
      <c r="M17" s="60">
        <v>5.72138</v>
      </c>
      <c r="N17" s="60">
        <v>5.13598</v>
      </c>
      <c r="O17" s="54">
        <f t="shared" si="0"/>
        <v>22.06576</v>
      </c>
      <c r="P17" s="54"/>
      <c r="Q17" s="60"/>
      <c r="R17" s="60"/>
      <c r="S17" s="60"/>
      <c r="T17" s="54">
        <f t="shared" si="1"/>
        <v>0</v>
      </c>
      <c r="U17" s="60"/>
      <c r="V17" s="60"/>
      <c r="W17" s="60"/>
      <c r="X17" s="60"/>
      <c r="Y17" s="60"/>
      <c r="Z17" s="54">
        <f t="shared" si="2"/>
        <v>0</v>
      </c>
      <c r="AA17" s="54">
        <f t="shared" si="3"/>
        <v>22.06576</v>
      </c>
      <c r="AB17" s="87">
        <f t="shared" si="4"/>
        <v>0.005264466685244727</v>
      </c>
      <c r="AC17" s="53"/>
      <c r="AD17" s="60">
        <v>26.68774857</v>
      </c>
      <c r="AE17" s="60">
        <v>38.74748020999999</v>
      </c>
      <c r="AF17" s="60">
        <v>40.669683930000005</v>
      </c>
      <c r="AG17" s="60">
        <v>48.4239</v>
      </c>
      <c r="AH17" s="60">
        <v>48.2106</v>
      </c>
      <c r="AI17" s="54">
        <f t="shared" si="5"/>
        <v>202.73941271</v>
      </c>
      <c r="AJ17" s="60"/>
      <c r="AK17" s="60"/>
      <c r="AL17" s="60"/>
      <c r="AM17" s="60"/>
      <c r="AN17" s="60"/>
      <c r="AO17" s="54">
        <f t="shared" si="6"/>
        <v>0</v>
      </c>
      <c r="AP17" s="60"/>
      <c r="AQ17" s="60"/>
      <c r="AR17" s="60"/>
      <c r="AS17" s="60"/>
      <c r="AT17" s="60"/>
      <c r="AU17" s="54">
        <f t="shared" si="7"/>
        <v>0</v>
      </c>
      <c r="AV17" s="60"/>
      <c r="AW17" s="60"/>
      <c r="AX17" s="60"/>
      <c r="AY17" s="60"/>
      <c r="AZ17" s="60"/>
      <c r="BA17" s="54">
        <f t="shared" si="8"/>
        <v>0</v>
      </c>
      <c r="BB17" s="54">
        <f t="shared" si="9"/>
        <v>202.73941271</v>
      </c>
      <c r="BC17" s="87">
        <f t="shared" si="10"/>
        <v>0.02749946757151026</v>
      </c>
      <c r="BD17" s="53"/>
      <c r="BE17" s="60"/>
      <c r="BF17" s="60"/>
      <c r="BG17" s="60"/>
      <c r="BH17" s="60"/>
      <c r="BI17" s="60"/>
      <c r="BJ17" s="54">
        <f t="shared" si="11"/>
        <v>0</v>
      </c>
      <c r="BK17" s="60"/>
      <c r="BL17" s="60"/>
      <c r="BM17" s="54">
        <f t="shared" si="12"/>
        <v>0</v>
      </c>
      <c r="BN17" s="60"/>
      <c r="BO17" s="60"/>
      <c r="BP17" s="60"/>
      <c r="BQ17" s="60"/>
      <c r="BR17" s="60"/>
      <c r="BS17" s="54">
        <f t="shared" si="13"/>
        <v>0</v>
      </c>
      <c r="BT17" s="60"/>
      <c r="BU17" s="60"/>
      <c r="BV17" s="60"/>
      <c r="BW17" s="60"/>
      <c r="BX17" s="60"/>
      <c r="BY17" s="54">
        <f t="shared" si="14"/>
        <v>0</v>
      </c>
      <c r="BZ17" s="54">
        <f t="shared" si="15"/>
        <v>0</v>
      </c>
      <c r="CA17" s="87">
        <f t="shared" si="16"/>
      </c>
      <c r="CB17" s="53"/>
      <c r="CC17" s="54"/>
      <c r="CD17" s="54"/>
      <c r="CE17" s="60"/>
      <c r="CF17" s="60"/>
      <c r="CG17" s="54">
        <f t="shared" si="17"/>
        <v>0</v>
      </c>
      <c r="CH17" s="60"/>
      <c r="CI17" s="60"/>
      <c r="CJ17" s="60"/>
      <c r="CK17" s="60"/>
      <c r="CL17" s="60"/>
      <c r="CM17" s="60"/>
      <c r="CN17" s="60"/>
      <c r="CO17" s="60"/>
      <c r="CP17" s="60"/>
      <c r="CQ17" s="60"/>
      <c r="CR17" s="60"/>
      <c r="CS17" s="60"/>
      <c r="CT17" s="60"/>
      <c r="CU17" s="54">
        <f t="shared" si="18"/>
        <v>0</v>
      </c>
      <c r="CV17" s="54">
        <f t="shared" si="19"/>
        <v>0</v>
      </c>
      <c r="CW17" s="87">
        <f t="shared" si="20"/>
      </c>
    </row>
    <row r="18" spans="1:101" ht="15">
      <c r="A18" s="61"/>
      <c r="B18" s="29" t="s">
        <v>14</v>
      </c>
      <c r="C18" s="1"/>
      <c r="D18" s="60"/>
      <c r="E18" s="60"/>
      <c r="F18" s="60"/>
      <c r="G18" s="60"/>
      <c r="H18" s="60"/>
      <c r="I18" s="60"/>
      <c r="J18" s="60"/>
      <c r="K18" s="60"/>
      <c r="L18" s="60"/>
      <c r="M18" s="60"/>
      <c r="N18" s="60"/>
      <c r="O18" s="54">
        <f t="shared" si="0"/>
        <v>0</v>
      </c>
      <c r="P18" s="54"/>
      <c r="Q18" s="60"/>
      <c r="R18" s="60"/>
      <c r="S18" s="60"/>
      <c r="T18" s="54">
        <f t="shared" si="1"/>
        <v>0</v>
      </c>
      <c r="U18" s="60"/>
      <c r="V18" s="60"/>
      <c r="W18" s="60"/>
      <c r="X18" s="60"/>
      <c r="Y18" s="60"/>
      <c r="Z18" s="54">
        <f t="shared" si="2"/>
        <v>0</v>
      </c>
      <c r="AA18" s="54">
        <f t="shared" si="3"/>
        <v>0</v>
      </c>
      <c r="AB18" s="87">
        <f t="shared" si="4"/>
      </c>
      <c r="AC18" s="53"/>
      <c r="AD18" s="60"/>
      <c r="AE18" s="60"/>
      <c r="AF18" s="60">
        <v>1</v>
      </c>
      <c r="AG18" s="60">
        <v>1</v>
      </c>
      <c r="AH18" s="60">
        <v>1</v>
      </c>
      <c r="AI18" s="54">
        <f t="shared" si="5"/>
        <v>3</v>
      </c>
      <c r="AJ18" s="60"/>
      <c r="AK18" s="60"/>
      <c r="AL18" s="60"/>
      <c r="AM18" s="60"/>
      <c r="AN18" s="60"/>
      <c r="AO18" s="54">
        <f t="shared" si="6"/>
        <v>0</v>
      </c>
      <c r="AP18" s="60"/>
      <c r="AQ18" s="60"/>
      <c r="AR18" s="60"/>
      <c r="AS18" s="60"/>
      <c r="AT18" s="60"/>
      <c r="AU18" s="54">
        <f t="shared" si="7"/>
        <v>0</v>
      </c>
      <c r="AV18" s="60"/>
      <c r="AW18" s="60"/>
      <c r="AX18" s="60"/>
      <c r="AY18" s="60"/>
      <c r="AZ18" s="60"/>
      <c r="BA18" s="54">
        <f t="shared" si="8"/>
        <v>0</v>
      </c>
      <c r="BB18" s="54">
        <f t="shared" si="9"/>
        <v>3</v>
      </c>
      <c r="BC18" s="87">
        <f t="shared" si="10"/>
        <v>0.00040691842603163264</v>
      </c>
      <c r="BD18" s="53"/>
      <c r="BE18" s="60">
        <v>1</v>
      </c>
      <c r="BF18" s="60"/>
      <c r="BG18" s="60"/>
      <c r="BH18" s="60"/>
      <c r="BI18" s="60"/>
      <c r="BJ18" s="54">
        <f t="shared" si="11"/>
        <v>1</v>
      </c>
      <c r="BK18" s="60"/>
      <c r="BL18" s="60"/>
      <c r="BM18" s="54">
        <f t="shared" si="12"/>
        <v>0</v>
      </c>
      <c r="BN18" s="60"/>
      <c r="BO18" s="60"/>
      <c r="BP18" s="60"/>
      <c r="BQ18" s="60"/>
      <c r="BR18" s="60"/>
      <c r="BS18" s="54">
        <f t="shared" si="13"/>
        <v>0</v>
      </c>
      <c r="BT18" s="60"/>
      <c r="BU18" s="60"/>
      <c r="BV18" s="60"/>
      <c r="BW18" s="60"/>
      <c r="BX18" s="60"/>
      <c r="BY18" s="54">
        <f t="shared" si="14"/>
        <v>0</v>
      </c>
      <c r="BZ18" s="54">
        <f t="shared" si="15"/>
        <v>1</v>
      </c>
      <c r="CA18" s="87">
        <f t="shared" si="16"/>
        <v>0.0003799801173309111</v>
      </c>
      <c r="CB18" s="53"/>
      <c r="CC18" s="54"/>
      <c r="CD18" s="54"/>
      <c r="CE18" s="60"/>
      <c r="CF18" s="60"/>
      <c r="CG18" s="54">
        <f t="shared" si="17"/>
        <v>0</v>
      </c>
      <c r="CH18" s="60"/>
      <c r="CI18" s="60"/>
      <c r="CJ18" s="60"/>
      <c r="CK18" s="60"/>
      <c r="CL18" s="60"/>
      <c r="CM18" s="60"/>
      <c r="CN18" s="60"/>
      <c r="CO18" s="60"/>
      <c r="CP18" s="60"/>
      <c r="CQ18" s="60"/>
      <c r="CR18" s="60"/>
      <c r="CS18" s="60"/>
      <c r="CT18" s="60"/>
      <c r="CU18" s="54">
        <f t="shared" si="18"/>
        <v>0</v>
      </c>
      <c r="CV18" s="54">
        <f t="shared" si="19"/>
        <v>0</v>
      </c>
      <c r="CW18" s="87">
        <f t="shared" si="20"/>
      </c>
    </row>
    <row r="19" spans="1:101" ht="15.75" customHeight="1">
      <c r="A19" s="61"/>
      <c r="B19" s="29" t="s">
        <v>15</v>
      </c>
      <c r="C19" s="1"/>
      <c r="D19" s="60"/>
      <c r="E19" s="60"/>
      <c r="F19" s="60">
        <v>0.51075</v>
      </c>
      <c r="G19" s="60">
        <v>0.62375</v>
      </c>
      <c r="H19" s="60">
        <v>0.65</v>
      </c>
      <c r="I19" s="60">
        <v>0.83146</v>
      </c>
      <c r="J19" s="60">
        <v>7.902</v>
      </c>
      <c r="K19" s="60">
        <v>8.3112</v>
      </c>
      <c r="L19" s="60">
        <v>3.84132</v>
      </c>
      <c r="M19" s="60">
        <v>3.54</v>
      </c>
      <c r="N19" s="60">
        <v>3.6308625</v>
      </c>
      <c r="O19" s="54">
        <f t="shared" si="0"/>
        <v>29.8413425</v>
      </c>
      <c r="P19" s="54"/>
      <c r="Q19" s="60"/>
      <c r="R19" s="60"/>
      <c r="S19" s="60"/>
      <c r="T19" s="54">
        <f t="shared" si="1"/>
        <v>0</v>
      </c>
      <c r="U19" s="60"/>
      <c r="V19" s="60"/>
      <c r="W19" s="60"/>
      <c r="X19" s="60"/>
      <c r="Y19" s="60"/>
      <c r="Z19" s="54">
        <f t="shared" si="2"/>
        <v>0</v>
      </c>
      <c r="AA19" s="54">
        <f t="shared" si="3"/>
        <v>29.8413425</v>
      </c>
      <c r="AB19" s="87">
        <f t="shared" si="4"/>
        <v>0.007119571382731779</v>
      </c>
      <c r="AC19" s="53"/>
      <c r="AD19" s="60">
        <v>3.25335</v>
      </c>
      <c r="AE19" s="60">
        <v>2.964738</v>
      </c>
      <c r="AF19" s="60">
        <v>2.942752</v>
      </c>
      <c r="AG19" s="60">
        <v>2.99509056</v>
      </c>
      <c r="AH19" s="60"/>
      <c r="AI19" s="54">
        <f t="shared" si="5"/>
        <v>12.15593056</v>
      </c>
      <c r="AJ19" s="60"/>
      <c r="AK19" s="60"/>
      <c r="AL19" s="60"/>
      <c r="AM19" s="60"/>
      <c r="AN19" s="60"/>
      <c r="AO19" s="54">
        <f t="shared" si="6"/>
        <v>0</v>
      </c>
      <c r="AP19" s="60"/>
      <c r="AQ19" s="60"/>
      <c r="AR19" s="60"/>
      <c r="AS19" s="60"/>
      <c r="AT19" s="60"/>
      <c r="AU19" s="54">
        <f t="shared" si="7"/>
        <v>0</v>
      </c>
      <c r="AV19" s="60"/>
      <c r="AW19" s="60"/>
      <c r="AX19" s="60"/>
      <c r="AY19" s="60"/>
      <c r="AZ19" s="60"/>
      <c r="BA19" s="54">
        <f t="shared" si="8"/>
        <v>0</v>
      </c>
      <c r="BB19" s="54">
        <f t="shared" si="9"/>
        <v>12.15593056</v>
      </c>
      <c r="BC19" s="87">
        <f t="shared" si="10"/>
        <v>0.0016488240434750076</v>
      </c>
      <c r="BD19" s="53"/>
      <c r="BE19" s="60"/>
      <c r="BF19" s="60"/>
      <c r="BG19" s="60"/>
      <c r="BH19" s="60"/>
      <c r="BI19" s="60"/>
      <c r="BJ19" s="54">
        <f t="shared" si="11"/>
        <v>0</v>
      </c>
      <c r="BK19" s="60"/>
      <c r="BL19" s="60"/>
      <c r="BM19" s="54">
        <f t="shared" si="12"/>
        <v>0</v>
      </c>
      <c r="BN19" s="60"/>
      <c r="BO19" s="60"/>
      <c r="BP19" s="60"/>
      <c r="BQ19" s="60"/>
      <c r="BR19" s="60"/>
      <c r="BS19" s="54">
        <f t="shared" si="13"/>
        <v>0</v>
      </c>
      <c r="BT19" s="60"/>
      <c r="BU19" s="60"/>
      <c r="BV19" s="60"/>
      <c r="BW19" s="60"/>
      <c r="BX19" s="60"/>
      <c r="BY19" s="54">
        <f t="shared" si="14"/>
        <v>0</v>
      </c>
      <c r="BZ19" s="54">
        <f t="shared" si="15"/>
        <v>0</v>
      </c>
      <c r="CA19" s="87">
        <f t="shared" si="16"/>
      </c>
      <c r="CB19" s="53"/>
      <c r="CC19" s="54"/>
      <c r="CD19" s="54"/>
      <c r="CE19" s="60"/>
      <c r="CF19" s="60"/>
      <c r="CG19" s="54">
        <f t="shared" si="17"/>
        <v>0</v>
      </c>
      <c r="CH19" s="60"/>
      <c r="CI19" s="60"/>
      <c r="CJ19" s="60"/>
      <c r="CK19" s="60"/>
      <c r="CL19" s="60"/>
      <c r="CM19" s="60"/>
      <c r="CN19" s="60"/>
      <c r="CO19" s="60"/>
      <c r="CP19" s="60"/>
      <c r="CQ19" s="60"/>
      <c r="CR19" s="60"/>
      <c r="CS19" s="60"/>
      <c r="CT19" s="60"/>
      <c r="CU19" s="54">
        <f t="shared" si="18"/>
        <v>0</v>
      </c>
      <c r="CV19" s="54">
        <f t="shared" si="19"/>
        <v>0</v>
      </c>
      <c r="CW19" s="87">
        <f t="shared" si="20"/>
      </c>
    </row>
    <row r="20" spans="1:101" ht="15.75" customHeight="1">
      <c r="A20" s="61"/>
      <c r="B20" s="29" t="s">
        <v>16</v>
      </c>
      <c r="C20" s="1"/>
      <c r="D20" s="60"/>
      <c r="E20" s="60"/>
      <c r="F20" s="60"/>
      <c r="G20" s="60"/>
      <c r="H20" s="60"/>
      <c r="I20" s="60"/>
      <c r="J20" s="60"/>
      <c r="K20" s="60"/>
      <c r="L20" s="60"/>
      <c r="M20" s="60"/>
      <c r="N20" s="60"/>
      <c r="O20" s="54">
        <f t="shared" si="0"/>
        <v>0</v>
      </c>
      <c r="P20" s="54"/>
      <c r="Q20" s="60">
        <v>50.21583432</v>
      </c>
      <c r="R20" s="60">
        <v>55.7</v>
      </c>
      <c r="S20" s="60">
        <v>52.306982</v>
      </c>
      <c r="T20" s="54">
        <f t="shared" si="1"/>
        <v>158.22281632</v>
      </c>
      <c r="U20" s="60">
        <v>3.664141</v>
      </c>
      <c r="V20" s="60">
        <v>7.273075</v>
      </c>
      <c r="W20" s="60">
        <v>33.06614496</v>
      </c>
      <c r="X20" s="60">
        <v>32.025057</v>
      </c>
      <c r="Y20" s="60">
        <v>30.764977050000002</v>
      </c>
      <c r="Z20" s="54">
        <f t="shared" si="2"/>
        <v>106.79339501</v>
      </c>
      <c r="AA20" s="54">
        <f t="shared" si="3"/>
        <v>265.01621133</v>
      </c>
      <c r="AB20" s="87">
        <f t="shared" si="4"/>
        <v>0.063227779854243</v>
      </c>
      <c r="AC20" s="51"/>
      <c r="AD20" s="60"/>
      <c r="AE20" s="60"/>
      <c r="AF20" s="60"/>
      <c r="AG20" s="60"/>
      <c r="AH20" s="60"/>
      <c r="AI20" s="54">
        <f t="shared" si="5"/>
        <v>0</v>
      </c>
      <c r="AJ20" s="60"/>
      <c r="AK20" s="60"/>
      <c r="AL20" s="60"/>
      <c r="AM20" s="60"/>
      <c r="AN20" s="60"/>
      <c r="AO20" s="54">
        <f t="shared" si="6"/>
        <v>0</v>
      </c>
      <c r="AP20" s="60">
        <v>52.415168</v>
      </c>
      <c r="AQ20" s="60">
        <v>52.696072</v>
      </c>
      <c r="AR20" s="60">
        <v>53.170572</v>
      </c>
      <c r="AS20" s="60">
        <v>53.648868</v>
      </c>
      <c r="AT20" s="60">
        <v>54.324556</v>
      </c>
      <c r="AU20" s="54">
        <f t="shared" si="7"/>
        <v>266.25523599999997</v>
      </c>
      <c r="AV20" s="60">
        <v>31.9563958169835</v>
      </c>
      <c r="AW20" s="60">
        <v>30.891429077387755</v>
      </c>
      <c r="AX20" s="60">
        <v>29.935822477364184</v>
      </c>
      <c r="AY20" s="60">
        <v>35.04447</v>
      </c>
      <c r="AZ20" s="60">
        <v>35.04447</v>
      </c>
      <c r="BA20" s="54">
        <f t="shared" si="8"/>
        <v>162.87258737173542</v>
      </c>
      <c r="BB20" s="54">
        <f t="shared" si="9"/>
        <v>429.1278233717354</v>
      </c>
      <c r="BC20" s="87">
        <f t="shared" si="10"/>
        <v>0.05820667281760235</v>
      </c>
      <c r="BD20" s="51"/>
      <c r="BE20" s="60"/>
      <c r="BF20" s="60"/>
      <c r="BG20" s="60"/>
      <c r="BH20" s="60"/>
      <c r="BI20" s="60"/>
      <c r="BJ20" s="54">
        <f t="shared" si="11"/>
        <v>0</v>
      </c>
      <c r="BK20" s="60"/>
      <c r="BL20" s="60"/>
      <c r="BM20" s="54">
        <f t="shared" si="12"/>
        <v>0</v>
      </c>
      <c r="BN20" s="60">
        <v>54.495376</v>
      </c>
      <c r="BO20" s="60">
        <v>54.666196</v>
      </c>
      <c r="BP20" s="60">
        <v>54.837016</v>
      </c>
      <c r="BQ20" s="60">
        <v>46.52335968</v>
      </c>
      <c r="BR20" s="60">
        <v>0</v>
      </c>
      <c r="BS20" s="54">
        <f t="shared" si="13"/>
        <v>210.52194768</v>
      </c>
      <c r="BT20" s="60">
        <v>35.04447</v>
      </c>
      <c r="BU20" s="60">
        <v>35.04447</v>
      </c>
      <c r="BV20" s="60">
        <v>35.04447</v>
      </c>
      <c r="BW20" s="60">
        <v>35.04447</v>
      </c>
      <c r="BX20" s="60">
        <v>35.04447</v>
      </c>
      <c r="BY20" s="54">
        <f t="shared" si="14"/>
        <v>175.22234999999998</v>
      </c>
      <c r="BZ20" s="54">
        <f t="shared" si="15"/>
        <v>385.74429768</v>
      </c>
      <c r="CA20" s="87">
        <f t="shared" si="16"/>
        <v>0.14657516349217628</v>
      </c>
      <c r="CB20" s="51"/>
      <c r="CC20" s="54"/>
      <c r="CD20" s="54"/>
      <c r="CE20" s="60"/>
      <c r="CF20" s="60"/>
      <c r="CG20" s="54">
        <f t="shared" si="17"/>
        <v>0</v>
      </c>
      <c r="CH20" s="60">
        <v>35.04447</v>
      </c>
      <c r="CI20" s="60">
        <v>35.04447</v>
      </c>
      <c r="CJ20" s="60">
        <v>35.04447</v>
      </c>
      <c r="CK20" s="60">
        <v>35.04447</v>
      </c>
      <c r="CL20" s="60">
        <v>35.04447</v>
      </c>
      <c r="CM20" s="60">
        <v>0</v>
      </c>
      <c r="CN20" s="60">
        <v>0</v>
      </c>
      <c r="CO20" s="60">
        <v>0</v>
      </c>
      <c r="CP20" s="60">
        <v>0</v>
      </c>
      <c r="CQ20" s="60">
        <v>0</v>
      </c>
      <c r="CR20" s="60"/>
      <c r="CS20" s="60"/>
      <c r="CT20" s="60"/>
      <c r="CU20" s="54">
        <f t="shared" si="18"/>
        <v>175.22234999999998</v>
      </c>
      <c r="CV20" s="54">
        <f t="shared" si="19"/>
        <v>175.22234999999998</v>
      </c>
      <c r="CW20" s="87">
        <f t="shared" si="20"/>
        <v>0.07831067166965111</v>
      </c>
    </row>
    <row r="21" spans="1:101" ht="15.75" customHeight="1">
      <c r="A21" s="61"/>
      <c r="B21" s="29" t="s">
        <v>17</v>
      </c>
      <c r="C21" s="1"/>
      <c r="D21" s="60"/>
      <c r="E21" s="60"/>
      <c r="F21" s="60"/>
      <c r="G21" s="60"/>
      <c r="H21" s="60"/>
      <c r="I21" s="60"/>
      <c r="J21" s="60"/>
      <c r="K21" s="60"/>
      <c r="L21" s="60"/>
      <c r="M21" s="60"/>
      <c r="N21" s="60"/>
      <c r="O21" s="54">
        <f t="shared" si="0"/>
        <v>0</v>
      </c>
      <c r="P21" s="54"/>
      <c r="Q21" s="60"/>
      <c r="R21" s="60"/>
      <c r="S21" s="60"/>
      <c r="T21" s="54">
        <f t="shared" si="1"/>
        <v>0</v>
      </c>
      <c r="U21" s="60"/>
      <c r="V21" s="60"/>
      <c r="W21" s="60"/>
      <c r="X21" s="60"/>
      <c r="Y21" s="60"/>
      <c r="Z21" s="54">
        <f t="shared" si="2"/>
        <v>0</v>
      </c>
      <c r="AA21" s="54">
        <f t="shared" si="3"/>
        <v>0</v>
      </c>
      <c r="AB21" s="87">
        <f t="shared" si="4"/>
      </c>
      <c r="AC21" s="53"/>
      <c r="AD21" s="60">
        <v>9.347826</v>
      </c>
      <c r="AE21" s="60">
        <v>9.067392</v>
      </c>
      <c r="AF21" s="60">
        <v>9.067392</v>
      </c>
      <c r="AG21" s="60"/>
      <c r="AH21" s="60"/>
      <c r="AI21" s="54">
        <f t="shared" si="5"/>
        <v>27.48261</v>
      </c>
      <c r="AJ21" s="60"/>
      <c r="AK21" s="60"/>
      <c r="AL21" s="60"/>
      <c r="AM21" s="60"/>
      <c r="AN21" s="60"/>
      <c r="AO21" s="54">
        <f t="shared" si="6"/>
        <v>0</v>
      </c>
      <c r="AP21" s="60"/>
      <c r="AQ21" s="60"/>
      <c r="AR21" s="60"/>
      <c r="AS21" s="60"/>
      <c r="AT21" s="60"/>
      <c r="AU21" s="54">
        <f t="shared" si="7"/>
        <v>0</v>
      </c>
      <c r="AV21" s="60"/>
      <c r="AW21" s="60"/>
      <c r="AX21" s="60"/>
      <c r="AY21" s="60"/>
      <c r="AZ21" s="60"/>
      <c r="BA21" s="54">
        <f t="shared" si="8"/>
        <v>0</v>
      </c>
      <c r="BB21" s="54">
        <f t="shared" si="9"/>
        <v>27.48261</v>
      </c>
      <c r="BC21" s="87">
        <f t="shared" si="10"/>
        <v>0.0037277268014804027</v>
      </c>
      <c r="BD21" s="53"/>
      <c r="BE21" s="60"/>
      <c r="BF21" s="60"/>
      <c r="BG21" s="60"/>
      <c r="BH21" s="60"/>
      <c r="BI21" s="60"/>
      <c r="BJ21" s="54">
        <f t="shared" si="11"/>
        <v>0</v>
      </c>
      <c r="BK21" s="60"/>
      <c r="BL21" s="60"/>
      <c r="BM21" s="54">
        <f t="shared" si="12"/>
        <v>0</v>
      </c>
      <c r="BN21" s="60"/>
      <c r="BO21" s="60"/>
      <c r="BP21" s="60"/>
      <c r="BQ21" s="60"/>
      <c r="BR21" s="60"/>
      <c r="BS21" s="54">
        <f t="shared" si="13"/>
        <v>0</v>
      </c>
      <c r="BT21" s="60"/>
      <c r="BU21" s="60"/>
      <c r="BV21" s="60"/>
      <c r="BW21" s="60"/>
      <c r="BX21" s="60"/>
      <c r="BY21" s="54">
        <f t="shared" si="14"/>
        <v>0</v>
      </c>
      <c r="BZ21" s="54">
        <f t="shared" si="15"/>
        <v>0</v>
      </c>
      <c r="CA21" s="87">
        <f t="shared" si="16"/>
      </c>
      <c r="CB21" s="53"/>
      <c r="CC21" s="54"/>
      <c r="CD21" s="54"/>
      <c r="CE21" s="60"/>
      <c r="CF21" s="60"/>
      <c r="CG21" s="54">
        <f t="shared" si="17"/>
        <v>0</v>
      </c>
      <c r="CH21" s="60"/>
      <c r="CI21" s="60"/>
      <c r="CJ21" s="60"/>
      <c r="CK21" s="60"/>
      <c r="CL21" s="60"/>
      <c r="CM21" s="60"/>
      <c r="CN21" s="60"/>
      <c r="CO21" s="60"/>
      <c r="CP21" s="60"/>
      <c r="CQ21" s="60"/>
      <c r="CR21" s="60"/>
      <c r="CS21" s="60"/>
      <c r="CT21" s="60"/>
      <c r="CU21" s="54">
        <f t="shared" si="18"/>
        <v>0</v>
      </c>
      <c r="CV21" s="54">
        <f t="shared" si="19"/>
        <v>0</v>
      </c>
      <c r="CW21" s="87">
        <f t="shared" si="20"/>
      </c>
    </row>
    <row r="22" spans="1:101" ht="15">
      <c r="A22" s="61"/>
      <c r="B22" s="29" t="s">
        <v>18</v>
      </c>
      <c r="C22" s="1"/>
      <c r="D22" s="60"/>
      <c r="E22" s="60"/>
      <c r="F22" s="60"/>
      <c r="G22" s="60"/>
      <c r="H22" s="60"/>
      <c r="I22" s="60">
        <v>0.64515</v>
      </c>
      <c r="J22" s="60">
        <v>1.318775</v>
      </c>
      <c r="K22" s="60">
        <v>0.81184</v>
      </c>
      <c r="L22" s="60">
        <v>1.4229</v>
      </c>
      <c r="M22" s="60">
        <v>1.19124</v>
      </c>
      <c r="N22" s="60">
        <v>1.10044</v>
      </c>
      <c r="O22" s="54">
        <f t="shared" si="0"/>
        <v>6.4903450000000005</v>
      </c>
      <c r="P22" s="54"/>
      <c r="Q22" s="60"/>
      <c r="R22" s="60"/>
      <c r="S22" s="60"/>
      <c r="T22" s="54">
        <f t="shared" si="1"/>
        <v>0</v>
      </c>
      <c r="U22" s="60"/>
      <c r="V22" s="60"/>
      <c r="W22" s="60"/>
      <c r="X22" s="60"/>
      <c r="Y22" s="60"/>
      <c r="Z22" s="54">
        <f t="shared" si="2"/>
        <v>0</v>
      </c>
      <c r="AA22" s="54">
        <f t="shared" si="3"/>
        <v>6.4903450000000005</v>
      </c>
      <c r="AB22" s="87">
        <f t="shared" si="4"/>
        <v>0.0015484717058576133</v>
      </c>
      <c r="AC22" s="53"/>
      <c r="AD22" s="60">
        <v>1.18612754</v>
      </c>
      <c r="AE22" s="60">
        <v>1.0752701</v>
      </c>
      <c r="AF22" s="60">
        <v>1.0590259</v>
      </c>
      <c r="AG22" s="60">
        <v>1.12059396</v>
      </c>
      <c r="AH22" s="60">
        <v>1.040334</v>
      </c>
      <c r="AI22" s="54">
        <f t="shared" si="5"/>
        <v>5.481351500000001</v>
      </c>
      <c r="AJ22" s="60"/>
      <c r="AK22" s="60"/>
      <c r="AL22" s="60"/>
      <c r="AM22" s="60"/>
      <c r="AN22" s="60"/>
      <c r="AO22" s="54">
        <f t="shared" si="6"/>
        <v>0</v>
      </c>
      <c r="AP22" s="60"/>
      <c r="AQ22" s="60"/>
      <c r="AR22" s="60"/>
      <c r="AS22" s="60"/>
      <c r="AT22" s="60"/>
      <c r="AU22" s="54">
        <f t="shared" si="7"/>
        <v>0</v>
      </c>
      <c r="AV22" s="60"/>
      <c r="AW22" s="60"/>
      <c r="AX22" s="60"/>
      <c r="AY22" s="60"/>
      <c r="AZ22" s="60"/>
      <c r="BA22" s="54">
        <f t="shared" si="8"/>
        <v>0</v>
      </c>
      <c r="BB22" s="54">
        <f t="shared" si="9"/>
        <v>5.481351500000001</v>
      </c>
      <c r="BC22" s="87">
        <f t="shared" si="10"/>
        <v>0.0007434876416353763</v>
      </c>
      <c r="BD22" s="53"/>
      <c r="BE22" s="60"/>
      <c r="BF22" s="60"/>
      <c r="BG22" s="60"/>
      <c r="BH22" s="60"/>
      <c r="BI22" s="60"/>
      <c r="BJ22" s="54">
        <f t="shared" si="11"/>
        <v>0</v>
      </c>
      <c r="BK22" s="60"/>
      <c r="BL22" s="60"/>
      <c r="BM22" s="54">
        <f t="shared" si="12"/>
        <v>0</v>
      </c>
      <c r="BN22" s="60"/>
      <c r="BO22" s="60"/>
      <c r="BP22" s="60"/>
      <c r="BQ22" s="60"/>
      <c r="BR22" s="60"/>
      <c r="BS22" s="54">
        <f t="shared" si="13"/>
        <v>0</v>
      </c>
      <c r="BT22" s="60"/>
      <c r="BU22" s="60"/>
      <c r="BV22" s="60"/>
      <c r="BW22" s="60"/>
      <c r="BX22" s="60"/>
      <c r="BY22" s="54">
        <f t="shared" si="14"/>
        <v>0</v>
      </c>
      <c r="BZ22" s="54">
        <f t="shared" si="15"/>
        <v>0</v>
      </c>
      <c r="CA22" s="87">
        <f t="shared" si="16"/>
      </c>
      <c r="CB22" s="53"/>
      <c r="CC22" s="54"/>
      <c r="CD22" s="54"/>
      <c r="CE22" s="60"/>
      <c r="CF22" s="60"/>
      <c r="CG22" s="54">
        <f t="shared" si="17"/>
        <v>0</v>
      </c>
      <c r="CH22" s="60"/>
      <c r="CI22" s="60"/>
      <c r="CJ22" s="60"/>
      <c r="CK22" s="60"/>
      <c r="CL22" s="60"/>
      <c r="CM22" s="60"/>
      <c r="CN22" s="60"/>
      <c r="CO22" s="60"/>
      <c r="CP22" s="60"/>
      <c r="CQ22" s="60"/>
      <c r="CR22" s="60"/>
      <c r="CS22" s="60"/>
      <c r="CT22" s="60"/>
      <c r="CU22" s="54">
        <f t="shared" si="18"/>
        <v>0</v>
      </c>
      <c r="CV22" s="54">
        <f t="shared" si="19"/>
        <v>0</v>
      </c>
      <c r="CW22" s="87">
        <f t="shared" si="20"/>
      </c>
    </row>
    <row r="23" spans="1:101" ht="15">
      <c r="A23" s="61"/>
      <c r="B23" s="29" t="s">
        <v>19</v>
      </c>
      <c r="C23" s="1"/>
      <c r="D23" s="60"/>
      <c r="E23" s="60">
        <v>24.060335</v>
      </c>
      <c r="F23" s="60">
        <v>13.375172</v>
      </c>
      <c r="G23" s="60">
        <v>16.492642</v>
      </c>
      <c r="H23" s="60">
        <v>17.329866</v>
      </c>
      <c r="I23" s="60">
        <v>15.859414</v>
      </c>
      <c r="J23" s="60"/>
      <c r="K23" s="60">
        <v>33.547469</v>
      </c>
      <c r="L23" s="60">
        <v>38.885</v>
      </c>
      <c r="M23" s="60">
        <v>31.20579</v>
      </c>
      <c r="N23" s="60">
        <v>25.111385</v>
      </c>
      <c r="O23" s="54">
        <f t="shared" si="0"/>
        <v>215.867073</v>
      </c>
      <c r="P23" s="54"/>
      <c r="Q23" s="60"/>
      <c r="R23" s="60"/>
      <c r="S23" s="60"/>
      <c r="T23" s="54">
        <f t="shared" si="1"/>
        <v>0</v>
      </c>
      <c r="U23" s="60">
        <v>0</v>
      </c>
      <c r="V23" s="60">
        <v>0</v>
      </c>
      <c r="W23" s="60">
        <v>0</v>
      </c>
      <c r="X23" s="60">
        <v>14.00486</v>
      </c>
      <c r="Y23" s="60">
        <v>0</v>
      </c>
      <c r="Z23" s="54">
        <f t="shared" si="2"/>
        <v>14.00486</v>
      </c>
      <c r="AA23" s="54">
        <f t="shared" si="3"/>
        <v>229.871933</v>
      </c>
      <c r="AB23" s="87">
        <f t="shared" si="4"/>
        <v>0.05484302979599651</v>
      </c>
      <c r="AC23" s="51"/>
      <c r="AD23" s="60">
        <v>26.326</v>
      </c>
      <c r="AE23" s="60">
        <v>14.2065</v>
      </c>
      <c r="AF23" s="60">
        <v>34.4275</v>
      </c>
      <c r="AG23" s="60">
        <v>31.7175</v>
      </c>
      <c r="AH23" s="60">
        <v>49.4793</v>
      </c>
      <c r="AI23" s="54">
        <f t="shared" si="5"/>
        <v>156.1568</v>
      </c>
      <c r="AJ23" s="60"/>
      <c r="AK23" s="60"/>
      <c r="AL23" s="60"/>
      <c r="AM23" s="60"/>
      <c r="AN23" s="60"/>
      <c r="AO23" s="54">
        <f t="shared" si="6"/>
        <v>0</v>
      </c>
      <c r="AP23" s="60"/>
      <c r="AQ23" s="60"/>
      <c r="AR23" s="60"/>
      <c r="AS23" s="60"/>
      <c r="AT23" s="60"/>
      <c r="AU23" s="54">
        <f t="shared" si="7"/>
        <v>0</v>
      </c>
      <c r="AV23" s="60">
        <v>0</v>
      </c>
      <c r="AW23" s="60">
        <v>18.65852499</v>
      </c>
      <c r="AX23" s="60">
        <v>18.15015845</v>
      </c>
      <c r="AY23" s="60">
        <v>20.02</v>
      </c>
      <c r="AZ23" s="60">
        <v>20.02</v>
      </c>
      <c r="BA23" s="54">
        <f t="shared" si="8"/>
        <v>76.84868343999999</v>
      </c>
      <c r="BB23" s="54">
        <f t="shared" si="9"/>
        <v>233.00548343999998</v>
      </c>
      <c r="BC23" s="87">
        <f t="shared" si="10"/>
        <v>0.03160474152604815</v>
      </c>
      <c r="BD23" s="51"/>
      <c r="BE23" s="60"/>
      <c r="BF23" s="60"/>
      <c r="BG23" s="60"/>
      <c r="BH23" s="60"/>
      <c r="BI23" s="60"/>
      <c r="BJ23" s="54">
        <f t="shared" si="11"/>
        <v>0</v>
      </c>
      <c r="BK23" s="60"/>
      <c r="BL23" s="60"/>
      <c r="BM23" s="54">
        <f t="shared" si="12"/>
        <v>0</v>
      </c>
      <c r="BN23" s="60"/>
      <c r="BO23" s="60"/>
      <c r="BP23" s="60"/>
      <c r="BQ23" s="60"/>
      <c r="BR23" s="60"/>
      <c r="BS23" s="54">
        <f t="shared" si="13"/>
        <v>0</v>
      </c>
      <c r="BT23" s="60">
        <v>20.02</v>
      </c>
      <c r="BU23" s="60">
        <v>0</v>
      </c>
      <c r="BV23" s="60">
        <v>0</v>
      </c>
      <c r="BW23" s="60">
        <v>0</v>
      </c>
      <c r="BX23" s="60">
        <v>0</v>
      </c>
      <c r="BY23" s="54">
        <f t="shared" si="14"/>
        <v>20.02</v>
      </c>
      <c r="BZ23" s="54">
        <f t="shared" si="15"/>
        <v>20.02</v>
      </c>
      <c r="CA23" s="87">
        <f t="shared" si="16"/>
        <v>0.00760720194896484</v>
      </c>
      <c r="CB23" s="51"/>
      <c r="CC23" s="54"/>
      <c r="CD23" s="54"/>
      <c r="CE23" s="60"/>
      <c r="CF23" s="60"/>
      <c r="CG23" s="54">
        <f t="shared" si="17"/>
        <v>0</v>
      </c>
      <c r="CH23" s="60">
        <v>0</v>
      </c>
      <c r="CI23" s="60">
        <v>0</v>
      </c>
      <c r="CJ23" s="60">
        <v>0</v>
      </c>
      <c r="CK23" s="60">
        <v>0</v>
      </c>
      <c r="CL23" s="60">
        <v>0</v>
      </c>
      <c r="CM23" s="60">
        <v>0</v>
      </c>
      <c r="CN23" s="60">
        <v>0</v>
      </c>
      <c r="CO23" s="60">
        <v>0</v>
      </c>
      <c r="CP23" s="60">
        <v>0</v>
      </c>
      <c r="CQ23" s="60">
        <v>0</v>
      </c>
      <c r="CR23" s="60"/>
      <c r="CS23" s="60"/>
      <c r="CT23" s="60"/>
      <c r="CU23" s="54">
        <f t="shared" si="18"/>
        <v>0</v>
      </c>
      <c r="CV23" s="54">
        <f t="shared" si="19"/>
        <v>0</v>
      </c>
      <c r="CW23" s="87">
        <f t="shared" si="20"/>
      </c>
    </row>
    <row r="24" spans="1:101" ht="17.25" customHeight="1">
      <c r="A24" s="61"/>
      <c r="B24" s="29" t="s">
        <v>20</v>
      </c>
      <c r="C24" s="1"/>
      <c r="D24" s="60"/>
      <c r="E24" s="60">
        <v>17.89469</v>
      </c>
      <c r="F24" s="60">
        <v>21.325656</v>
      </c>
      <c r="G24" s="60">
        <v>21.791087</v>
      </c>
      <c r="H24" s="60">
        <v>40.924593</v>
      </c>
      <c r="I24" s="60">
        <v>39.534594</v>
      </c>
      <c r="J24" s="60">
        <v>67.379314</v>
      </c>
      <c r="K24" s="60">
        <v>86.156761</v>
      </c>
      <c r="L24" s="60">
        <v>65.44948</v>
      </c>
      <c r="M24" s="60">
        <v>82.800325</v>
      </c>
      <c r="N24" s="60">
        <v>82.25713227000001</v>
      </c>
      <c r="O24" s="54">
        <f t="shared" si="0"/>
        <v>525.51363227</v>
      </c>
      <c r="P24" s="54"/>
      <c r="Q24" s="60"/>
      <c r="R24" s="60"/>
      <c r="S24" s="60">
        <v>2.081675</v>
      </c>
      <c r="T24" s="54">
        <f t="shared" si="1"/>
        <v>2.081675</v>
      </c>
      <c r="U24" s="60">
        <v>5.184</v>
      </c>
      <c r="V24" s="60">
        <v>5.184</v>
      </c>
      <c r="W24" s="60">
        <v>5.18397</v>
      </c>
      <c r="X24" s="60">
        <v>5.23798</v>
      </c>
      <c r="Y24" s="60">
        <v>20.51634113</v>
      </c>
      <c r="Z24" s="54">
        <f t="shared" si="2"/>
        <v>41.306291130000005</v>
      </c>
      <c r="AA24" s="54">
        <f t="shared" si="3"/>
        <v>568.9015984</v>
      </c>
      <c r="AB24" s="87">
        <f t="shared" si="4"/>
        <v>0.13572899877272637</v>
      </c>
      <c r="AC24" s="51"/>
      <c r="AD24" s="60">
        <v>73.38161520999999</v>
      </c>
      <c r="AE24" s="60">
        <v>106.8762334</v>
      </c>
      <c r="AF24" s="60">
        <v>126.86237634</v>
      </c>
      <c r="AG24" s="60">
        <v>147.60507283053536</v>
      </c>
      <c r="AH24" s="60">
        <v>155</v>
      </c>
      <c r="AI24" s="54">
        <f t="shared" si="5"/>
        <v>609.7252977805354</v>
      </c>
      <c r="AJ24" s="60"/>
      <c r="AK24" s="60"/>
      <c r="AL24" s="60"/>
      <c r="AM24" s="60"/>
      <c r="AN24" s="60"/>
      <c r="AO24" s="54">
        <f t="shared" si="6"/>
        <v>0</v>
      </c>
      <c r="AP24" s="60">
        <v>25</v>
      </c>
      <c r="AQ24" s="60">
        <v>15</v>
      </c>
      <c r="AR24" s="60">
        <v>7.918325</v>
      </c>
      <c r="AS24" s="60">
        <v>0</v>
      </c>
      <c r="AT24" s="60">
        <v>0</v>
      </c>
      <c r="AU24" s="54">
        <f t="shared" si="7"/>
        <v>47.918325</v>
      </c>
      <c r="AV24" s="60">
        <v>7.587764389999999</v>
      </c>
      <c r="AW24" s="60">
        <v>22.29001932</v>
      </c>
      <c r="AX24" s="60">
        <v>21.77015839</v>
      </c>
      <c r="AY24" s="60">
        <v>23.7462</v>
      </c>
      <c r="AZ24" s="60">
        <v>23.7462</v>
      </c>
      <c r="BA24" s="54">
        <f t="shared" si="8"/>
        <v>99.1403421</v>
      </c>
      <c r="BB24" s="54">
        <f t="shared" si="9"/>
        <v>756.7839648805353</v>
      </c>
      <c r="BC24" s="87">
        <f t="shared" si="10"/>
        <v>0.10264977994505527</v>
      </c>
      <c r="BD24" s="51"/>
      <c r="BE24" s="60"/>
      <c r="BF24" s="60"/>
      <c r="BG24" s="60"/>
      <c r="BH24" s="60"/>
      <c r="BI24" s="60"/>
      <c r="BJ24" s="54">
        <f t="shared" si="11"/>
        <v>0</v>
      </c>
      <c r="BK24" s="60"/>
      <c r="BL24" s="60"/>
      <c r="BM24" s="54">
        <f t="shared" si="12"/>
        <v>0</v>
      </c>
      <c r="BN24" s="60">
        <v>0</v>
      </c>
      <c r="BO24" s="60">
        <v>0</v>
      </c>
      <c r="BP24" s="60">
        <v>0</v>
      </c>
      <c r="BQ24" s="60">
        <v>0</v>
      </c>
      <c r="BR24" s="60">
        <v>0</v>
      </c>
      <c r="BS24" s="54">
        <f t="shared" si="13"/>
        <v>0</v>
      </c>
      <c r="BT24" s="60">
        <v>23.7462</v>
      </c>
      <c r="BU24" s="60">
        <v>23.7462</v>
      </c>
      <c r="BV24" s="60">
        <v>23.7462</v>
      </c>
      <c r="BW24" s="60">
        <v>23.7462</v>
      </c>
      <c r="BX24" s="60">
        <v>23.7462</v>
      </c>
      <c r="BY24" s="54">
        <f t="shared" si="14"/>
        <v>118.73100000000001</v>
      </c>
      <c r="BZ24" s="54">
        <f t="shared" si="15"/>
        <v>118.73100000000001</v>
      </c>
      <c r="CA24" s="87">
        <f t="shared" si="16"/>
        <v>0.045115419310816404</v>
      </c>
      <c r="CB24" s="51"/>
      <c r="CC24" s="54"/>
      <c r="CD24" s="54"/>
      <c r="CE24" s="60"/>
      <c r="CF24" s="60"/>
      <c r="CG24" s="54">
        <f t="shared" si="17"/>
        <v>0</v>
      </c>
      <c r="CH24" s="60">
        <v>0</v>
      </c>
      <c r="CI24" s="60">
        <v>0</v>
      </c>
      <c r="CJ24" s="60">
        <v>0</v>
      </c>
      <c r="CK24" s="60">
        <v>0</v>
      </c>
      <c r="CL24" s="60">
        <v>0</v>
      </c>
      <c r="CM24" s="60">
        <v>0</v>
      </c>
      <c r="CN24" s="60">
        <v>0</v>
      </c>
      <c r="CO24" s="60">
        <v>0</v>
      </c>
      <c r="CP24" s="60">
        <v>0</v>
      </c>
      <c r="CQ24" s="60">
        <v>0</v>
      </c>
      <c r="CR24" s="60"/>
      <c r="CS24" s="60"/>
      <c r="CT24" s="60"/>
      <c r="CU24" s="54">
        <f t="shared" si="18"/>
        <v>0</v>
      </c>
      <c r="CV24" s="54">
        <f t="shared" si="19"/>
        <v>0</v>
      </c>
      <c r="CW24" s="87">
        <f t="shared" si="20"/>
      </c>
    </row>
    <row r="25" spans="1:101" ht="15">
      <c r="A25" s="61"/>
      <c r="B25" s="29" t="s">
        <v>21</v>
      </c>
      <c r="C25" s="1"/>
      <c r="D25" s="60"/>
      <c r="E25" s="60"/>
      <c r="F25" s="60"/>
      <c r="G25" s="60"/>
      <c r="H25" s="60"/>
      <c r="I25" s="60"/>
      <c r="J25" s="60"/>
      <c r="K25" s="60"/>
      <c r="L25" s="60"/>
      <c r="M25" s="60"/>
      <c r="N25" s="60">
        <v>0.4</v>
      </c>
      <c r="O25" s="54">
        <f t="shared" si="0"/>
        <v>0.4</v>
      </c>
      <c r="P25" s="54"/>
      <c r="Q25" s="60"/>
      <c r="R25" s="60"/>
      <c r="S25" s="60"/>
      <c r="T25" s="54">
        <f t="shared" si="1"/>
        <v>0</v>
      </c>
      <c r="U25" s="60"/>
      <c r="V25" s="60"/>
      <c r="W25" s="60"/>
      <c r="X25" s="60"/>
      <c r="Y25" s="60"/>
      <c r="Z25" s="54">
        <f t="shared" si="2"/>
        <v>0</v>
      </c>
      <c r="AA25" s="54">
        <f t="shared" si="3"/>
        <v>0.4</v>
      </c>
      <c r="AB25" s="87">
        <f t="shared" si="4"/>
        <v>9.543232021457185E-05</v>
      </c>
      <c r="AC25" s="53"/>
      <c r="AD25" s="60">
        <v>0.3</v>
      </c>
      <c r="AE25" s="60">
        <v>0.3</v>
      </c>
      <c r="AF25" s="60">
        <v>1</v>
      </c>
      <c r="AG25" s="60">
        <v>1</v>
      </c>
      <c r="AH25" s="60">
        <v>1</v>
      </c>
      <c r="AI25" s="54">
        <f t="shared" si="5"/>
        <v>3.6</v>
      </c>
      <c r="AJ25" s="60"/>
      <c r="AK25" s="60"/>
      <c r="AL25" s="60"/>
      <c r="AM25" s="60"/>
      <c r="AN25" s="60"/>
      <c r="AO25" s="54">
        <f t="shared" si="6"/>
        <v>0</v>
      </c>
      <c r="AP25" s="60"/>
      <c r="AQ25" s="60"/>
      <c r="AR25" s="60"/>
      <c r="AS25" s="60"/>
      <c r="AT25" s="60"/>
      <c r="AU25" s="54">
        <f t="shared" si="7"/>
        <v>0</v>
      </c>
      <c r="AV25" s="60"/>
      <c r="AW25" s="60"/>
      <c r="AX25" s="60"/>
      <c r="AY25" s="60"/>
      <c r="AZ25" s="60"/>
      <c r="BA25" s="54">
        <f t="shared" si="8"/>
        <v>0</v>
      </c>
      <c r="BB25" s="54">
        <f t="shared" si="9"/>
        <v>3.6</v>
      </c>
      <c r="BC25" s="87">
        <f t="shared" si="10"/>
        <v>0.0004883021112379592</v>
      </c>
      <c r="BD25" s="53"/>
      <c r="BE25" s="60">
        <v>1</v>
      </c>
      <c r="BF25" s="60">
        <v>1</v>
      </c>
      <c r="BG25" s="60"/>
      <c r="BH25" s="60"/>
      <c r="BI25" s="60"/>
      <c r="BJ25" s="54">
        <f t="shared" si="11"/>
        <v>2</v>
      </c>
      <c r="BK25" s="60"/>
      <c r="BL25" s="60"/>
      <c r="BM25" s="54">
        <f t="shared" si="12"/>
        <v>0</v>
      </c>
      <c r="BN25" s="60"/>
      <c r="BO25" s="60"/>
      <c r="BP25" s="60"/>
      <c r="BQ25" s="60"/>
      <c r="BR25" s="60"/>
      <c r="BS25" s="54">
        <f t="shared" si="13"/>
        <v>0</v>
      </c>
      <c r="BT25" s="60"/>
      <c r="BU25" s="60"/>
      <c r="BV25" s="60"/>
      <c r="BW25" s="60"/>
      <c r="BX25" s="60"/>
      <c r="BY25" s="54">
        <f t="shared" si="14"/>
        <v>0</v>
      </c>
      <c r="BZ25" s="54">
        <f t="shared" si="15"/>
        <v>2</v>
      </c>
      <c r="CA25" s="87">
        <f t="shared" si="16"/>
        <v>0.0007599602346618222</v>
      </c>
      <c r="CB25" s="53"/>
      <c r="CC25" s="54"/>
      <c r="CD25" s="54"/>
      <c r="CE25" s="60"/>
      <c r="CF25" s="60"/>
      <c r="CG25" s="54">
        <f t="shared" si="17"/>
        <v>0</v>
      </c>
      <c r="CH25" s="60"/>
      <c r="CI25" s="60"/>
      <c r="CJ25" s="60"/>
      <c r="CK25" s="60"/>
      <c r="CL25" s="60"/>
      <c r="CM25" s="60"/>
      <c r="CN25" s="60"/>
      <c r="CO25" s="60"/>
      <c r="CP25" s="60"/>
      <c r="CQ25" s="60"/>
      <c r="CR25" s="60"/>
      <c r="CS25" s="60"/>
      <c r="CT25" s="60"/>
      <c r="CU25" s="54">
        <f t="shared" si="18"/>
        <v>0</v>
      </c>
      <c r="CV25" s="54">
        <f t="shared" si="19"/>
        <v>0</v>
      </c>
      <c r="CW25" s="87">
        <f t="shared" si="20"/>
      </c>
    </row>
    <row r="26" spans="1:101" ht="15">
      <c r="A26" s="61"/>
      <c r="B26" s="29" t="s">
        <v>22</v>
      </c>
      <c r="C26" s="1"/>
      <c r="D26" s="60"/>
      <c r="E26" s="60"/>
      <c r="F26" s="60"/>
      <c r="G26" s="60"/>
      <c r="H26" s="60"/>
      <c r="I26" s="60"/>
      <c r="J26" s="60"/>
      <c r="K26" s="60"/>
      <c r="L26" s="60"/>
      <c r="M26" s="60"/>
      <c r="N26" s="60"/>
      <c r="O26" s="54">
        <f t="shared" si="0"/>
        <v>0</v>
      </c>
      <c r="P26" s="54"/>
      <c r="Q26" s="60"/>
      <c r="R26" s="60"/>
      <c r="S26" s="60">
        <v>8</v>
      </c>
      <c r="T26" s="54">
        <f t="shared" si="1"/>
        <v>8</v>
      </c>
      <c r="U26" s="60"/>
      <c r="V26" s="60"/>
      <c r="W26" s="60"/>
      <c r="X26" s="60"/>
      <c r="Y26" s="60"/>
      <c r="Z26" s="54">
        <f t="shared" si="2"/>
        <v>0</v>
      </c>
      <c r="AA26" s="54">
        <f t="shared" si="3"/>
        <v>8</v>
      </c>
      <c r="AB26" s="87">
        <f t="shared" si="4"/>
        <v>0.0019086464042914367</v>
      </c>
      <c r="AC26" s="53"/>
      <c r="AD26" s="60"/>
      <c r="AE26" s="60"/>
      <c r="AF26" s="60"/>
      <c r="AG26" s="60"/>
      <c r="AH26" s="60"/>
      <c r="AI26" s="54">
        <f t="shared" si="5"/>
        <v>0</v>
      </c>
      <c r="AJ26" s="60"/>
      <c r="AK26" s="60"/>
      <c r="AL26" s="60"/>
      <c r="AM26" s="60"/>
      <c r="AN26" s="60"/>
      <c r="AO26" s="54">
        <f t="shared" si="6"/>
        <v>0</v>
      </c>
      <c r="AP26" s="60">
        <v>8</v>
      </c>
      <c r="AQ26" s="60">
        <v>8</v>
      </c>
      <c r="AR26" s="60">
        <v>8</v>
      </c>
      <c r="AS26" s="60">
        <v>8</v>
      </c>
      <c r="AT26" s="60">
        <v>8</v>
      </c>
      <c r="AU26" s="54">
        <f t="shared" si="7"/>
        <v>40</v>
      </c>
      <c r="AV26" s="60"/>
      <c r="AW26" s="60"/>
      <c r="AX26" s="60"/>
      <c r="AY26" s="60"/>
      <c r="AZ26" s="60"/>
      <c r="BA26" s="54">
        <f t="shared" si="8"/>
        <v>0</v>
      </c>
      <c r="BB26" s="54">
        <f t="shared" si="9"/>
        <v>40</v>
      </c>
      <c r="BC26" s="87">
        <f t="shared" si="10"/>
        <v>0.005425579013755102</v>
      </c>
      <c r="BD26" s="53"/>
      <c r="BE26" s="60"/>
      <c r="BF26" s="60"/>
      <c r="BG26" s="60"/>
      <c r="BH26" s="60"/>
      <c r="BI26" s="60"/>
      <c r="BJ26" s="54">
        <f t="shared" si="11"/>
        <v>0</v>
      </c>
      <c r="BK26" s="60"/>
      <c r="BL26" s="60"/>
      <c r="BM26" s="54">
        <f t="shared" si="12"/>
        <v>0</v>
      </c>
      <c r="BN26" s="60">
        <v>8</v>
      </c>
      <c r="BO26" s="60">
        <v>8</v>
      </c>
      <c r="BP26" s="60">
        <v>8</v>
      </c>
      <c r="BQ26" s="60">
        <v>8</v>
      </c>
      <c r="BR26" s="60">
        <v>0</v>
      </c>
      <c r="BS26" s="54">
        <f t="shared" si="13"/>
        <v>32</v>
      </c>
      <c r="BT26" s="60"/>
      <c r="BU26" s="60"/>
      <c r="BV26" s="60"/>
      <c r="BW26" s="60"/>
      <c r="BX26" s="60"/>
      <c r="BY26" s="54">
        <f t="shared" si="14"/>
        <v>0</v>
      </c>
      <c r="BZ26" s="54">
        <f t="shared" si="15"/>
        <v>32</v>
      </c>
      <c r="CA26" s="87">
        <f t="shared" si="16"/>
        <v>0.012159363754589154</v>
      </c>
      <c r="CB26" s="53"/>
      <c r="CC26" s="54"/>
      <c r="CD26" s="54"/>
      <c r="CE26" s="60"/>
      <c r="CF26" s="60"/>
      <c r="CG26" s="54">
        <f t="shared" si="17"/>
        <v>0</v>
      </c>
      <c r="CH26" s="60"/>
      <c r="CI26" s="60"/>
      <c r="CJ26" s="60"/>
      <c r="CK26" s="60"/>
      <c r="CL26" s="60"/>
      <c r="CM26" s="60"/>
      <c r="CN26" s="60"/>
      <c r="CO26" s="60"/>
      <c r="CP26" s="60"/>
      <c r="CQ26" s="60"/>
      <c r="CR26" s="60"/>
      <c r="CS26" s="60"/>
      <c r="CT26" s="60"/>
      <c r="CU26" s="54">
        <f t="shared" si="18"/>
        <v>0</v>
      </c>
      <c r="CV26" s="54">
        <f t="shared" si="19"/>
        <v>0</v>
      </c>
      <c r="CW26" s="87">
        <f t="shared" si="20"/>
      </c>
    </row>
    <row r="27" spans="1:101" ht="15">
      <c r="A27" s="61"/>
      <c r="B27" s="29" t="s">
        <v>23</v>
      </c>
      <c r="C27" s="1"/>
      <c r="D27" s="60"/>
      <c r="E27" s="60"/>
      <c r="F27" s="60"/>
      <c r="G27" s="60"/>
      <c r="H27" s="60"/>
      <c r="I27" s="60"/>
      <c r="J27" s="60"/>
      <c r="K27" s="60"/>
      <c r="L27" s="60"/>
      <c r="M27" s="60"/>
      <c r="N27" s="60"/>
      <c r="O27" s="54">
        <f t="shared" si="0"/>
        <v>0</v>
      </c>
      <c r="P27" s="54"/>
      <c r="Q27" s="60"/>
      <c r="R27" s="60"/>
      <c r="S27" s="60"/>
      <c r="T27" s="54">
        <f t="shared" si="1"/>
        <v>0</v>
      </c>
      <c r="U27" s="60">
        <v>0</v>
      </c>
      <c r="V27" s="60">
        <v>0.96</v>
      </c>
      <c r="W27" s="60">
        <v>0.96</v>
      </c>
      <c r="X27" s="60">
        <v>0.97</v>
      </c>
      <c r="Y27" s="60">
        <v>0.97</v>
      </c>
      <c r="Z27" s="54">
        <f t="shared" si="2"/>
        <v>3.8599999999999994</v>
      </c>
      <c r="AA27" s="54">
        <f t="shared" si="3"/>
        <v>3.8599999999999994</v>
      </c>
      <c r="AB27" s="87">
        <f t="shared" si="4"/>
        <v>0.0009209218900706181</v>
      </c>
      <c r="AC27" s="51"/>
      <c r="AD27" s="60"/>
      <c r="AE27" s="60"/>
      <c r="AF27" s="60"/>
      <c r="AG27" s="60"/>
      <c r="AH27" s="60"/>
      <c r="AI27" s="54">
        <f t="shared" si="5"/>
        <v>0</v>
      </c>
      <c r="AJ27" s="60"/>
      <c r="AK27" s="60"/>
      <c r="AL27" s="60"/>
      <c r="AM27" s="60"/>
      <c r="AN27" s="60"/>
      <c r="AO27" s="54">
        <f t="shared" si="6"/>
        <v>0</v>
      </c>
      <c r="AP27" s="60"/>
      <c r="AQ27" s="60"/>
      <c r="AR27" s="60"/>
      <c r="AS27" s="60"/>
      <c r="AT27" s="60"/>
      <c r="AU27" s="54">
        <f t="shared" si="7"/>
        <v>0</v>
      </c>
      <c r="AV27" s="60">
        <v>0.97</v>
      </c>
      <c r="AW27" s="60">
        <v>0.97</v>
      </c>
      <c r="AX27" s="60">
        <v>0.975</v>
      </c>
      <c r="AY27" s="60">
        <v>1</v>
      </c>
      <c r="AZ27" s="60">
        <v>1</v>
      </c>
      <c r="BA27" s="54">
        <f t="shared" si="8"/>
        <v>4.915</v>
      </c>
      <c r="BB27" s="54">
        <f t="shared" si="9"/>
        <v>4.915</v>
      </c>
      <c r="BC27" s="87">
        <f t="shared" si="10"/>
        <v>0.0006666680213151581</v>
      </c>
      <c r="BD27" s="51"/>
      <c r="BE27" s="60"/>
      <c r="BF27" s="60"/>
      <c r="BG27" s="60"/>
      <c r="BH27" s="60"/>
      <c r="BI27" s="60"/>
      <c r="BJ27" s="54">
        <f t="shared" si="11"/>
        <v>0</v>
      </c>
      <c r="BK27" s="60"/>
      <c r="BL27" s="60"/>
      <c r="BM27" s="54">
        <f t="shared" si="12"/>
        <v>0</v>
      </c>
      <c r="BN27" s="60"/>
      <c r="BO27" s="60"/>
      <c r="BP27" s="60"/>
      <c r="BQ27" s="60"/>
      <c r="BR27" s="60"/>
      <c r="BS27" s="54">
        <f t="shared" si="13"/>
        <v>0</v>
      </c>
      <c r="BT27" s="60">
        <v>1</v>
      </c>
      <c r="BU27" s="60">
        <v>1</v>
      </c>
      <c r="BV27" s="60">
        <v>1</v>
      </c>
      <c r="BW27" s="60">
        <v>1</v>
      </c>
      <c r="BX27" s="60">
        <v>1</v>
      </c>
      <c r="BY27" s="54">
        <f t="shared" si="14"/>
        <v>5</v>
      </c>
      <c r="BZ27" s="54">
        <f t="shared" si="15"/>
        <v>5</v>
      </c>
      <c r="CA27" s="87">
        <f t="shared" si="16"/>
        <v>0.0018999005866545554</v>
      </c>
      <c r="CB27" s="51"/>
      <c r="CC27" s="54"/>
      <c r="CD27" s="54"/>
      <c r="CE27" s="60"/>
      <c r="CF27" s="60"/>
      <c r="CG27" s="54">
        <f t="shared" si="17"/>
        <v>0</v>
      </c>
      <c r="CH27" s="60">
        <v>1</v>
      </c>
      <c r="CI27" s="60">
        <v>1</v>
      </c>
      <c r="CJ27" s="60">
        <v>1</v>
      </c>
      <c r="CK27" s="60">
        <v>1</v>
      </c>
      <c r="CL27" s="60">
        <v>1</v>
      </c>
      <c r="CM27" s="60">
        <v>1</v>
      </c>
      <c r="CN27" s="60">
        <v>0</v>
      </c>
      <c r="CO27" s="60">
        <v>0</v>
      </c>
      <c r="CP27" s="60">
        <v>0</v>
      </c>
      <c r="CQ27" s="60">
        <v>0</v>
      </c>
      <c r="CR27" s="60"/>
      <c r="CS27" s="60"/>
      <c r="CT27" s="60"/>
      <c r="CU27" s="54">
        <f t="shared" si="18"/>
        <v>6</v>
      </c>
      <c r="CV27" s="54">
        <f t="shared" si="19"/>
        <v>6</v>
      </c>
      <c r="CW27" s="87">
        <f t="shared" si="20"/>
        <v>0.002681530238681919</v>
      </c>
    </row>
    <row r="28" spans="1:101" ht="15">
      <c r="A28" s="61"/>
      <c r="B28" s="29" t="s">
        <v>24</v>
      </c>
      <c r="C28" s="1"/>
      <c r="D28" s="60"/>
      <c r="E28" s="60"/>
      <c r="F28" s="60"/>
      <c r="G28" s="60"/>
      <c r="H28" s="60"/>
      <c r="I28" s="60"/>
      <c r="J28" s="60"/>
      <c r="K28" s="60"/>
      <c r="L28" s="60">
        <v>40.53621</v>
      </c>
      <c r="M28" s="60"/>
      <c r="N28" s="60">
        <v>2.6658</v>
      </c>
      <c r="O28" s="54">
        <f t="shared" si="0"/>
        <v>43.202009999999994</v>
      </c>
      <c r="P28" s="54"/>
      <c r="Q28" s="60"/>
      <c r="R28" s="60"/>
      <c r="S28" s="60"/>
      <c r="T28" s="54">
        <f t="shared" si="1"/>
        <v>0</v>
      </c>
      <c r="U28" s="60">
        <v>11.558846</v>
      </c>
      <c r="V28" s="60">
        <v>11.743236</v>
      </c>
      <c r="W28" s="60">
        <v>11.730598800000001</v>
      </c>
      <c r="X28" s="60">
        <v>11.4852</v>
      </c>
      <c r="Y28" s="60">
        <v>11.09194767</v>
      </c>
      <c r="Z28" s="54">
        <f t="shared" si="2"/>
        <v>57.60982847</v>
      </c>
      <c r="AA28" s="54">
        <f t="shared" si="3"/>
        <v>100.81183847</v>
      </c>
      <c r="AB28" s="87">
        <f t="shared" si="4"/>
        <v>0.02405176912572183</v>
      </c>
      <c r="AC28" s="51"/>
      <c r="AD28" s="60"/>
      <c r="AE28" s="60"/>
      <c r="AF28" s="60"/>
      <c r="AG28" s="60"/>
      <c r="AH28" s="60"/>
      <c r="AI28" s="54">
        <f t="shared" si="5"/>
        <v>0</v>
      </c>
      <c r="AJ28" s="60"/>
      <c r="AK28" s="60"/>
      <c r="AL28" s="60"/>
      <c r="AM28" s="60"/>
      <c r="AN28" s="60"/>
      <c r="AO28" s="54">
        <f t="shared" si="6"/>
        <v>0</v>
      </c>
      <c r="AP28" s="60"/>
      <c r="AQ28" s="60"/>
      <c r="AR28" s="60"/>
      <c r="AS28" s="60"/>
      <c r="AT28" s="60"/>
      <c r="AU28" s="54">
        <f t="shared" si="7"/>
        <v>0</v>
      </c>
      <c r="AV28" s="60">
        <v>10.69744478</v>
      </c>
      <c r="AW28" s="60">
        <v>10.33253998</v>
      </c>
      <c r="AX28" s="60">
        <v>12.562152730000001</v>
      </c>
      <c r="AY28" s="60">
        <v>12.018564</v>
      </c>
      <c r="AZ28" s="60">
        <v>12.018564</v>
      </c>
      <c r="BA28" s="54">
        <f t="shared" si="8"/>
        <v>57.629265489999995</v>
      </c>
      <c r="BB28" s="54">
        <f t="shared" si="9"/>
        <v>57.629265489999995</v>
      </c>
      <c r="BC28" s="87">
        <f t="shared" si="10"/>
        <v>0.007816803335516627</v>
      </c>
      <c r="BD28" s="51"/>
      <c r="BE28" s="60"/>
      <c r="BF28" s="60"/>
      <c r="BG28" s="60"/>
      <c r="BH28" s="60"/>
      <c r="BI28" s="60"/>
      <c r="BJ28" s="54">
        <f t="shared" si="11"/>
        <v>0</v>
      </c>
      <c r="BK28" s="60"/>
      <c r="BL28" s="60"/>
      <c r="BM28" s="54">
        <f t="shared" si="12"/>
        <v>0</v>
      </c>
      <c r="BN28" s="60"/>
      <c r="BO28" s="60"/>
      <c r="BP28" s="60"/>
      <c r="BQ28" s="60"/>
      <c r="BR28" s="60"/>
      <c r="BS28" s="54">
        <f t="shared" si="13"/>
        <v>0</v>
      </c>
      <c r="BT28" s="60">
        <v>12.018564</v>
      </c>
      <c r="BU28" s="60">
        <v>12.018564</v>
      </c>
      <c r="BV28" s="60">
        <v>12.018564</v>
      </c>
      <c r="BW28" s="60">
        <v>12.018564</v>
      </c>
      <c r="BX28" s="60">
        <v>12.018564</v>
      </c>
      <c r="BY28" s="54">
        <f t="shared" si="14"/>
        <v>60.092819999999996</v>
      </c>
      <c r="BZ28" s="54">
        <f t="shared" si="15"/>
        <v>60.092819999999996</v>
      </c>
      <c r="CA28" s="87">
        <f t="shared" si="16"/>
        <v>0.022834076794345317</v>
      </c>
      <c r="CB28" s="51"/>
      <c r="CC28" s="54"/>
      <c r="CD28" s="54"/>
      <c r="CE28" s="60"/>
      <c r="CF28" s="60"/>
      <c r="CG28" s="54">
        <f t="shared" si="17"/>
        <v>0</v>
      </c>
      <c r="CH28" s="60">
        <v>12.018564</v>
      </c>
      <c r="CI28" s="60">
        <v>12.018564</v>
      </c>
      <c r="CJ28" s="60">
        <v>12.018564</v>
      </c>
      <c r="CK28" s="60">
        <v>12.018564</v>
      </c>
      <c r="CL28" s="60">
        <v>12.018564</v>
      </c>
      <c r="CM28" s="60">
        <v>0</v>
      </c>
      <c r="CN28" s="60">
        <v>0</v>
      </c>
      <c r="CO28" s="60">
        <v>0</v>
      </c>
      <c r="CP28" s="60">
        <v>0</v>
      </c>
      <c r="CQ28" s="60">
        <v>0</v>
      </c>
      <c r="CR28" s="60"/>
      <c r="CS28" s="60"/>
      <c r="CT28" s="60"/>
      <c r="CU28" s="54">
        <f t="shared" si="18"/>
        <v>60.092819999999996</v>
      </c>
      <c r="CV28" s="54">
        <f t="shared" si="19"/>
        <v>60.092819999999996</v>
      </c>
      <c r="CW28" s="87">
        <f t="shared" si="20"/>
        <v>0.026856785659611596</v>
      </c>
    </row>
    <row r="29" spans="1:101" ht="15">
      <c r="A29" s="61"/>
      <c r="B29" s="29" t="s">
        <v>49</v>
      </c>
      <c r="C29" s="1"/>
      <c r="D29" s="60"/>
      <c r="E29" s="60">
        <v>1.892133</v>
      </c>
      <c r="F29" s="60">
        <v>1.1148</v>
      </c>
      <c r="G29" s="60">
        <v>2.385182</v>
      </c>
      <c r="H29" s="60">
        <v>4.93143</v>
      </c>
      <c r="I29" s="60">
        <v>12.663401</v>
      </c>
      <c r="J29" s="60">
        <v>14.593975</v>
      </c>
      <c r="K29" s="60">
        <v>15.514976</v>
      </c>
      <c r="L29" s="60">
        <v>19.151976</v>
      </c>
      <c r="M29" s="60">
        <v>13.80099952</v>
      </c>
      <c r="N29" s="60">
        <v>36.48749749</v>
      </c>
      <c r="O29" s="54">
        <f t="shared" si="0"/>
        <v>122.53637001000001</v>
      </c>
      <c r="P29" s="54"/>
      <c r="Q29" s="60"/>
      <c r="R29" s="60"/>
      <c r="S29" s="60"/>
      <c r="T29" s="54">
        <f t="shared" si="1"/>
        <v>0</v>
      </c>
      <c r="U29" s="60">
        <v>0</v>
      </c>
      <c r="V29" s="60">
        <v>2.442429</v>
      </c>
      <c r="W29" s="60">
        <v>2.45183416</v>
      </c>
      <c r="X29" s="60">
        <v>2.450755</v>
      </c>
      <c r="Y29" s="60">
        <v>2.3688186</v>
      </c>
      <c r="Z29" s="54">
        <f t="shared" si="2"/>
        <v>9.71383676</v>
      </c>
      <c r="AA29" s="54">
        <f t="shared" si="3"/>
        <v>132.25020677</v>
      </c>
      <c r="AB29" s="87">
        <f t="shared" si="4"/>
        <v>0.03155236020229494</v>
      </c>
      <c r="AC29" s="51"/>
      <c r="AD29" s="60">
        <v>38.47299782</v>
      </c>
      <c r="AE29" s="60">
        <v>54.22124698</v>
      </c>
      <c r="AF29" s="60">
        <v>55.59008048999999</v>
      </c>
      <c r="AG29" s="60">
        <v>65.15</v>
      </c>
      <c r="AH29" s="60">
        <v>34.45</v>
      </c>
      <c r="AI29" s="54">
        <f t="shared" si="5"/>
        <v>247.88432529</v>
      </c>
      <c r="AJ29" s="60"/>
      <c r="AK29" s="60"/>
      <c r="AL29" s="60"/>
      <c r="AM29" s="60"/>
      <c r="AN29" s="60"/>
      <c r="AO29" s="54">
        <f t="shared" si="6"/>
        <v>0</v>
      </c>
      <c r="AP29" s="60"/>
      <c r="AQ29" s="60"/>
      <c r="AR29" s="60"/>
      <c r="AS29" s="60"/>
      <c r="AT29" s="60"/>
      <c r="AU29" s="54">
        <f t="shared" si="7"/>
        <v>0</v>
      </c>
      <c r="AV29" s="60">
        <v>2.28201685</v>
      </c>
      <c r="AW29" s="60">
        <v>2.2323370099999997</v>
      </c>
      <c r="AX29" s="60">
        <v>2.1153314</v>
      </c>
      <c r="AY29" s="60">
        <v>2.515543</v>
      </c>
      <c r="AZ29" s="60">
        <v>2.515543</v>
      </c>
      <c r="BA29" s="54">
        <f t="shared" si="8"/>
        <v>11.66077126</v>
      </c>
      <c r="BB29" s="54">
        <f t="shared" si="9"/>
        <v>259.54509655</v>
      </c>
      <c r="BC29" s="87">
        <f t="shared" si="10"/>
        <v>0.03520456072411804</v>
      </c>
      <c r="BD29" s="51"/>
      <c r="BE29" s="60"/>
      <c r="BF29" s="60"/>
      <c r="BG29" s="60"/>
      <c r="BH29" s="60"/>
      <c r="BI29" s="60"/>
      <c r="BJ29" s="54">
        <f t="shared" si="11"/>
        <v>0</v>
      </c>
      <c r="BK29" s="60"/>
      <c r="BL29" s="60"/>
      <c r="BM29" s="54">
        <f t="shared" si="12"/>
        <v>0</v>
      </c>
      <c r="BN29" s="60"/>
      <c r="BO29" s="60"/>
      <c r="BP29" s="60"/>
      <c r="BQ29" s="60"/>
      <c r="BR29" s="60"/>
      <c r="BS29" s="54">
        <f t="shared" si="13"/>
        <v>0</v>
      </c>
      <c r="BT29" s="60">
        <v>2.515543</v>
      </c>
      <c r="BU29" s="60">
        <v>2.515543</v>
      </c>
      <c r="BV29" s="60">
        <v>2.515543</v>
      </c>
      <c r="BW29" s="60">
        <v>2.515543</v>
      </c>
      <c r="BX29" s="60">
        <v>2.515543</v>
      </c>
      <c r="BY29" s="54">
        <f t="shared" si="14"/>
        <v>12.577715000000001</v>
      </c>
      <c r="BZ29" s="54">
        <f t="shared" si="15"/>
        <v>12.577715000000001</v>
      </c>
      <c r="CA29" s="87">
        <f t="shared" si="16"/>
        <v>0.004779281621454761</v>
      </c>
      <c r="CB29" s="51"/>
      <c r="CC29" s="54"/>
      <c r="CD29" s="54"/>
      <c r="CE29" s="60"/>
      <c r="CF29" s="60"/>
      <c r="CG29" s="54">
        <f t="shared" si="17"/>
        <v>0</v>
      </c>
      <c r="CH29" s="60">
        <v>2.515543</v>
      </c>
      <c r="CI29" s="60">
        <v>0</v>
      </c>
      <c r="CJ29" s="60">
        <v>0</v>
      </c>
      <c r="CK29" s="60">
        <v>0</v>
      </c>
      <c r="CL29" s="60">
        <v>0</v>
      </c>
      <c r="CM29" s="60">
        <v>0</v>
      </c>
      <c r="CN29" s="60">
        <v>0</v>
      </c>
      <c r="CO29" s="60">
        <v>0</v>
      </c>
      <c r="CP29" s="60">
        <v>0</v>
      </c>
      <c r="CQ29" s="60">
        <v>0</v>
      </c>
      <c r="CR29" s="60"/>
      <c r="CS29" s="60"/>
      <c r="CT29" s="60"/>
      <c r="CU29" s="54">
        <f t="shared" si="18"/>
        <v>2.515543</v>
      </c>
      <c r="CV29" s="54">
        <f t="shared" si="19"/>
        <v>2.515543</v>
      </c>
      <c r="CW29" s="87">
        <f t="shared" si="20"/>
        <v>0.0011242507702007717</v>
      </c>
    </row>
    <row r="30" spans="1:103" ht="15">
      <c r="A30" s="61">
        <v>4</v>
      </c>
      <c r="B30" s="29" t="s">
        <v>25</v>
      </c>
      <c r="C30" s="1"/>
      <c r="D30" s="60">
        <v>4.4634</v>
      </c>
      <c r="E30" s="60"/>
      <c r="F30" s="60">
        <v>15.04825</v>
      </c>
      <c r="G30" s="60">
        <v>5.60595</v>
      </c>
      <c r="H30" s="60">
        <v>18.491535</v>
      </c>
      <c r="I30" s="60">
        <v>6.625149</v>
      </c>
      <c r="J30" s="60">
        <v>23.214072</v>
      </c>
      <c r="K30" s="60">
        <v>48.113952</v>
      </c>
      <c r="L30" s="60"/>
      <c r="M30" s="60"/>
      <c r="N30" s="60">
        <v>15.88304422</v>
      </c>
      <c r="O30" s="54">
        <f t="shared" si="0"/>
        <v>137.44535222</v>
      </c>
      <c r="P30" s="54"/>
      <c r="Q30" s="60"/>
      <c r="R30" s="60"/>
      <c r="S30" s="60">
        <v>22.204536</v>
      </c>
      <c r="T30" s="54">
        <f t="shared" si="1"/>
        <v>22.204536</v>
      </c>
      <c r="U30" s="60">
        <v>0</v>
      </c>
      <c r="V30" s="60">
        <v>16.936918</v>
      </c>
      <c r="W30" s="60">
        <v>31.157842510000002</v>
      </c>
      <c r="X30" s="60">
        <v>44.877406</v>
      </c>
      <c r="Y30" s="60">
        <v>58.890151880000005</v>
      </c>
      <c r="Z30" s="54">
        <f t="shared" si="2"/>
        <v>151.86231838999998</v>
      </c>
      <c r="AA30" s="54">
        <f t="shared" si="3"/>
        <v>311.51220660999996</v>
      </c>
      <c r="AB30" s="87">
        <f t="shared" si="4"/>
        <v>0.07432083162988344</v>
      </c>
      <c r="AC30" s="51"/>
      <c r="AD30" s="60">
        <v>81.7456</v>
      </c>
      <c r="AE30" s="60">
        <v>199.04500000000002</v>
      </c>
      <c r="AF30" s="60">
        <v>433.45575123000003</v>
      </c>
      <c r="AG30" s="60">
        <v>281.20539</v>
      </c>
      <c r="AH30" s="60">
        <v>432.22165081875096</v>
      </c>
      <c r="AI30" s="54">
        <f t="shared" si="5"/>
        <v>1427.673392048751</v>
      </c>
      <c r="AJ30" s="60">
        <v>3.4524700000000004</v>
      </c>
      <c r="AK30" s="60">
        <v>7.835000000000001</v>
      </c>
      <c r="AL30" s="60">
        <v>14.424299999999999</v>
      </c>
      <c r="AM30" s="60">
        <v>21.34965012535</v>
      </c>
      <c r="AN30" s="60">
        <v>32.482</v>
      </c>
      <c r="AO30" s="54">
        <f t="shared" si="6"/>
        <v>79.54342012535</v>
      </c>
      <c r="AP30" s="60">
        <v>52.913244</v>
      </c>
      <c r="AQ30" s="60">
        <v>18.216094</v>
      </c>
      <c r="AR30" s="60">
        <v>65.530781</v>
      </c>
      <c r="AS30" s="60">
        <v>119.421025</v>
      </c>
      <c r="AT30" s="60">
        <v>60.768</v>
      </c>
      <c r="AU30" s="54">
        <f t="shared" si="7"/>
        <v>316.849144</v>
      </c>
      <c r="AV30" s="60">
        <v>71.55315288</v>
      </c>
      <c r="AW30" s="60">
        <v>83.38287256</v>
      </c>
      <c r="AX30" s="60">
        <v>94.27967019</v>
      </c>
      <c r="AY30" s="60">
        <v>138.483454</v>
      </c>
      <c r="AZ30" s="60">
        <v>157.9042543273</v>
      </c>
      <c r="BA30" s="54">
        <f t="shared" si="8"/>
        <v>545.6034039573</v>
      </c>
      <c r="BB30" s="54">
        <f t="shared" si="9"/>
        <v>2369.669360131401</v>
      </c>
      <c r="BC30" s="87">
        <f t="shared" si="10"/>
        <v>0.3214207087466852</v>
      </c>
      <c r="BD30" s="51"/>
      <c r="BE30" s="60">
        <v>26.254757220700004</v>
      </c>
      <c r="BF30" s="60"/>
      <c r="BG30" s="60"/>
      <c r="BH30" s="60"/>
      <c r="BI30" s="60"/>
      <c r="BJ30" s="54">
        <f t="shared" si="11"/>
        <v>26.254757220700004</v>
      </c>
      <c r="BK30" s="60"/>
      <c r="BL30" s="60"/>
      <c r="BM30" s="54">
        <f t="shared" si="12"/>
        <v>0</v>
      </c>
      <c r="BN30" s="60">
        <v>47.3</v>
      </c>
      <c r="BO30" s="60">
        <v>41.114</v>
      </c>
      <c r="BP30" s="60">
        <v>57.53232</v>
      </c>
      <c r="BQ30" s="60">
        <v>0</v>
      </c>
      <c r="BR30" s="60">
        <v>0</v>
      </c>
      <c r="BS30" s="54">
        <f t="shared" si="13"/>
        <v>145.94632</v>
      </c>
      <c r="BT30" s="60">
        <v>174.50174059009998</v>
      </c>
      <c r="BU30" s="60">
        <v>189.31273604129998</v>
      </c>
      <c r="BV30" s="60">
        <v>205.2553716396</v>
      </c>
      <c r="BW30" s="60">
        <v>221.84809819999998</v>
      </c>
      <c r="BX30" s="60">
        <v>239.1651673157</v>
      </c>
      <c r="BY30" s="54">
        <f t="shared" si="14"/>
        <v>1030.0831137866999</v>
      </c>
      <c r="BZ30" s="54">
        <f t="shared" si="15"/>
        <v>1202.2841910073998</v>
      </c>
      <c r="CA30" s="87">
        <f t="shared" si="16"/>
        <v>0.4568440879640913</v>
      </c>
      <c r="CB30" s="51"/>
      <c r="CC30" s="54"/>
      <c r="CD30" s="54"/>
      <c r="CE30" s="60"/>
      <c r="CF30" s="60"/>
      <c r="CG30" s="54">
        <f t="shared" si="17"/>
        <v>0</v>
      </c>
      <c r="CH30" s="60">
        <v>257.7231975372</v>
      </c>
      <c r="CI30" s="60">
        <v>232.3679982396</v>
      </c>
      <c r="CJ30" s="60">
        <v>201.9245732645</v>
      </c>
      <c r="CK30" s="60">
        <v>175.2053363703</v>
      </c>
      <c r="CL30" s="60">
        <v>145.7788156925</v>
      </c>
      <c r="CM30" s="60">
        <v>116.8973996396</v>
      </c>
      <c r="CN30" s="60">
        <v>21.4491250133</v>
      </c>
      <c r="CO30" s="60">
        <v>17.5883983768</v>
      </c>
      <c r="CP30" s="60">
        <v>13.9341863092</v>
      </c>
      <c r="CQ30" s="60">
        <v>0</v>
      </c>
      <c r="CR30" s="60"/>
      <c r="CS30" s="60"/>
      <c r="CT30" s="60"/>
      <c r="CU30" s="54">
        <f t="shared" si="18"/>
        <v>1182.8690304430002</v>
      </c>
      <c r="CV30" s="54">
        <f t="shared" si="19"/>
        <v>1182.8690304430002</v>
      </c>
      <c r="CW30" s="87">
        <f t="shared" si="20"/>
        <v>0.5286498455888781</v>
      </c>
      <c r="CY30" s="35"/>
    </row>
    <row r="31" spans="1:103" ht="15">
      <c r="A31" s="61"/>
      <c r="B31" s="30" t="s">
        <v>26</v>
      </c>
      <c r="C31" s="1"/>
      <c r="D31" s="71"/>
      <c r="E31" s="71">
        <v>48.092</v>
      </c>
      <c r="F31" s="71">
        <v>53</v>
      </c>
      <c r="G31" s="71">
        <v>58</v>
      </c>
      <c r="H31" s="71">
        <v>59.64</v>
      </c>
      <c r="I31" s="71">
        <v>64.48</v>
      </c>
      <c r="J31" s="71">
        <v>69.3</v>
      </c>
      <c r="K31" s="71">
        <v>69.3</v>
      </c>
      <c r="L31" s="71">
        <v>71.913</v>
      </c>
      <c r="M31" s="71">
        <v>75</v>
      </c>
      <c r="N31" s="71">
        <v>78</v>
      </c>
      <c r="O31" s="72">
        <f t="shared" si="0"/>
        <v>646.725</v>
      </c>
      <c r="P31" s="72"/>
      <c r="Q31" s="71"/>
      <c r="R31" s="71"/>
      <c r="S31" s="71"/>
      <c r="T31" s="72">
        <f t="shared" si="1"/>
        <v>0</v>
      </c>
      <c r="U31" s="71"/>
      <c r="V31" s="71"/>
      <c r="W31" s="71"/>
      <c r="X31" s="71"/>
      <c r="Y31" s="71"/>
      <c r="Z31" s="72">
        <f t="shared" si="2"/>
        <v>0</v>
      </c>
      <c r="AA31" s="72">
        <f t="shared" si="3"/>
        <v>646.725</v>
      </c>
      <c r="AB31" s="88">
        <f t="shared" si="4"/>
        <v>0.15429616822692244</v>
      </c>
      <c r="AC31" s="53"/>
      <c r="AD31" s="71">
        <v>89.82</v>
      </c>
      <c r="AE31" s="71">
        <v>130</v>
      </c>
      <c r="AF31" s="71">
        <v>137.978655</v>
      </c>
      <c r="AG31" s="71">
        <v>175</v>
      </c>
      <c r="AH31" s="71"/>
      <c r="AI31" s="72">
        <f t="shared" si="5"/>
        <v>532.798655</v>
      </c>
      <c r="AJ31" s="71"/>
      <c r="AK31" s="71"/>
      <c r="AL31" s="71"/>
      <c r="AM31" s="71"/>
      <c r="AN31" s="71"/>
      <c r="AO31" s="72">
        <f t="shared" si="6"/>
        <v>0</v>
      </c>
      <c r="AP31" s="71"/>
      <c r="AQ31" s="71"/>
      <c r="AR31" s="71"/>
      <c r="AS31" s="71"/>
      <c r="AT31" s="71"/>
      <c r="AU31" s="72">
        <f t="shared" si="7"/>
        <v>0</v>
      </c>
      <c r="AV31" s="71"/>
      <c r="AW31" s="71"/>
      <c r="AX31" s="71"/>
      <c r="AY31" s="71"/>
      <c r="AZ31" s="71"/>
      <c r="BA31" s="72">
        <f t="shared" si="8"/>
        <v>0</v>
      </c>
      <c r="BB31" s="72">
        <f t="shared" si="9"/>
        <v>532.798655</v>
      </c>
      <c r="BC31" s="87">
        <f t="shared" si="10"/>
        <v>0.07226853002812363</v>
      </c>
      <c r="BD31" s="53"/>
      <c r="BE31" s="71"/>
      <c r="BF31" s="71"/>
      <c r="BG31" s="71"/>
      <c r="BH31" s="71"/>
      <c r="BI31" s="71"/>
      <c r="BJ31" s="72">
        <f t="shared" si="11"/>
        <v>0</v>
      </c>
      <c r="BK31" s="71"/>
      <c r="BL31" s="71"/>
      <c r="BM31" s="72">
        <f t="shared" si="12"/>
        <v>0</v>
      </c>
      <c r="BN31" s="71"/>
      <c r="BO31" s="71"/>
      <c r="BP31" s="71"/>
      <c r="BQ31" s="71"/>
      <c r="BR31" s="71"/>
      <c r="BS31" s="72">
        <f t="shared" si="13"/>
        <v>0</v>
      </c>
      <c r="BT31" s="71"/>
      <c r="BU31" s="71"/>
      <c r="BV31" s="71"/>
      <c r="BW31" s="71"/>
      <c r="BX31" s="71"/>
      <c r="BY31" s="72">
        <f t="shared" si="14"/>
        <v>0</v>
      </c>
      <c r="BZ31" s="72">
        <f t="shared" si="15"/>
        <v>0</v>
      </c>
      <c r="CA31" s="87">
        <f t="shared" si="16"/>
      </c>
      <c r="CB31" s="53"/>
      <c r="CC31" s="72"/>
      <c r="CD31" s="72"/>
      <c r="CE31" s="71"/>
      <c r="CF31" s="71"/>
      <c r="CG31" s="72">
        <f t="shared" si="17"/>
        <v>0</v>
      </c>
      <c r="CH31" s="71"/>
      <c r="CI31" s="71"/>
      <c r="CJ31" s="71"/>
      <c r="CK31" s="71"/>
      <c r="CL31" s="71"/>
      <c r="CM31" s="71"/>
      <c r="CN31" s="71"/>
      <c r="CO31" s="71"/>
      <c r="CP31" s="71"/>
      <c r="CQ31" s="71"/>
      <c r="CR31" s="71"/>
      <c r="CS31" s="71"/>
      <c r="CT31" s="71"/>
      <c r="CU31" s="72">
        <f t="shared" si="18"/>
        <v>0</v>
      </c>
      <c r="CV31" s="72">
        <f t="shared" si="19"/>
        <v>0</v>
      </c>
      <c r="CW31" s="87">
        <f t="shared" si="20"/>
      </c>
      <c r="CY31" s="35"/>
    </row>
    <row r="32" spans="1:101" ht="30">
      <c r="A32" s="50"/>
      <c r="B32" s="81" t="s">
        <v>66</v>
      </c>
      <c r="C32" s="1"/>
      <c r="D32" s="73">
        <f>SUM(D11:D31)</f>
        <v>4.4634</v>
      </c>
      <c r="E32" s="73">
        <f>SUM(E11:E31)</f>
        <v>93.08656500000001</v>
      </c>
      <c r="F32" s="73">
        <f>SUM(F11:F31)</f>
        <v>106.254984</v>
      </c>
      <c r="G32" s="73">
        <f>SUM(G11:G31)</f>
        <v>110.91403199999999</v>
      </c>
      <c r="H32" s="73">
        <f>SUM(H11:H31)</f>
        <v>160.39815099999998</v>
      </c>
      <c r="I32" s="73">
        <f>SUM(I11:I31)</f>
        <v>274.92391599999996</v>
      </c>
      <c r="J32" s="73">
        <f>SUM(J11:J31)</f>
        <v>216.200109</v>
      </c>
      <c r="K32" s="73">
        <f>SUM(K11:K31)</f>
        <v>282.291378</v>
      </c>
      <c r="L32" s="73">
        <f>SUM(L11:L31)</f>
        <v>273.73073593</v>
      </c>
      <c r="M32" s="73">
        <f>SUM(M11:M31)</f>
        <v>251.58646418</v>
      </c>
      <c r="N32" s="73">
        <f>SUM(N11:N31)</f>
        <v>265.51318889000004</v>
      </c>
      <c r="O32" s="74">
        <f>SUM(O11:O31)</f>
        <v>2039.362924</v>
      </c>
      <c r="P32" s="74">
        <f>SUM(P11:P31)</f>
        <v>0</v>
      </c>
      <c r="Q32" s="73">
        <f>SUM(Q11:Q31)</f>
        <v>50.21583432</v>
      </c>
      <c r="R32" s="73">
        <f>SUM(R11:R31)</f>
        <v>160.99757653</v>
      </c>
      <c r="S32" s="73">
        <f>SUM(S11:S31)</f>
        <v>104.361789</v>
      </c>
      <c r="T32" s="74">
        <f>SUM(T11:T31)</f>
        <v>315.57519985000005</v>
      </c>
      <c r="U32" s="73">
        <f>SUM(U11:U31)</f>
        <v>20.406987</v>
      </c>
      <c r="V32" s="73">
        <f>SUM(V11:V31)</f>
        <v>69.20114199999999</v>
      </c>
      <c r="W32" s="73">
        <f>SUM(W11:W31)</f>
        <v>136.98060999</v>
      </c>
      <c r="X32" s="73">
        <f>SUM(X11:X31)</f>
        <v>167.208682</v>
      </c>
      <c r="Y32" s="73">
        <f>SUM(Y11:Y31)</f>
        <v>181.86447493999998</v>
      </c>
      <c r="Z32" s="74">
        <f>SUM(Z11:Z31)</f>
        <v>575.66189593</v>
      </c>
      <c r="AA32" s="102">
        <f>SUM(AA11:AA31)</f>
        <v>2930.60001978</v>
      </c>
      <c r="AB32" s="103">
        <f t="shared" si="4"/>
        <v>0.6991848987711887</v>
      </c>
      <c r="AC32" s="53"/>
      <c r="AD32" s="73">
        <f>SUM(AD11:AD31)</f>
        <v>458.99330964999996</v>
      </c>
      <c r="AE32" s="73">
        <f>SUM(AE11:AE31)</f>
        <v>685.7290514900001</v>
      </c>
      <c r="AF32" s="73">
        <f>SUM(AF11:AF31)</f>
        <v>986.60833649</v>
      </c>
      <c r="AG32" s="73">
        <f>SUM(AG11:AG31)</f>
        <v>846.2035014405353</v>
      </c>
      <c r="AH32" s="73">
        <f>SUM(AH11:AH31)</f>
        <v>791.6281348187509</v>
      </c>
      <c r="AI32" s="74">
        <f>SUM(AI11:AI31)</f>
        <v>3769.1623338892864</v>
      </c>
      <c r="AJ32" s="73">
        <f>SUM(AJ11:AJ31)</f>
        <v>3.4524700000000004</v>
      </c>
      <c r="AK32" s="73">
        <f>SUM(AK11:AK31)</f>
        <v>7.835000000000001</v>
      </c>
      <c r="AL32" s="73">
        <f>SUM(AL11:AL31)</f>
        <v>14.424299999999999</v>
      </c>
      <c r="AM32" s="73">
        <f>SUM(AM11:AM31)</f>
        <v>21.34965012535</v>
      </c>
      <c r="AN32" s="73">
        <f>SUM(AN11:AN31)</f>
        <v>32.482</v>
      </c>
      <c r="AO32" s="74">
        <f>SUM(AO11:AO31)</f>
        <v>79.54342012535</v>
      </c>
      <c r="AP32" s="73">
        <f>SUM(AP11:AP31)</f>
        <v>162.184833</v>
      </c>
      <c r="AQ32" s="73">
        <f>SUM(AQ11:AQ31)</f>
        <v>118.287149</v>
      </c>
      <c r="AR32" s="73">
        <f>SUM(AR11:AR31)</f>
        <v>151.16147035</v>
      </c>
      <c r="AS32" s="73">
        <f>SUM(AS11:AS31)</f>
        <v>191.23052411999998</v>
      </c>
      <c r="AT32" s="73">
        <f>SUM(AT11:AT31)</f>
        <v>123.092556</v>
      </c>
      <c r="AU32" s="74">
        <f>SUM(AU11:AU31)</f>
        <v>745.95653247</v>
      </c>
      <c r="AV32" s="73">
        <f>SUM(AV11:AV31)</f>
        <v>186.40136079</v>
      </c>
      <c r="AW32" s="73">
        <f>SUM(AW11:AW31)</f>
        <v>232.98058581000004</v>
      </c>
      <c r="AX32" s="73">
        <f>SUM(AX11:AX31)</f>
        <v>245.00092681</v>
      </c>
      <c r="AY32" s="73">
        <f>SUM(AY11:AY31)</f>
        <v>317.0211985</v>
      </c>
      <c r="AZ32" s="73">
        <f>SUM(AZ11:AZ31)</f>
        <v>350.9992488273</v>
      </c>
      <c r="BA32" s="74">
        <f>SUM(BA11:BA31)</f>
        <v>1332.4033207373</v>
      </c>
      <c r="BB32" s="102">
        <f>SUM(BB11:BB31)</f>
        <v>5927.065607221935</v>
      </c>
      <c r="BC32" s="103">
        <f t="shared" si="10"/>
        <v>0.8039440692923243</v>
      </c>
      <c r="BD32" s="53"/>
      <c r="BE32" s="73">
        <f>SUM(BE11:BE31)</f>
        <v>67.5844572207</v>
      </c>
      <c r="BF32" s="73">
        <f>SUM(BF11:BF31)</f>
        <v>40.3297</v>
      </c>
      <c r="BG32" s="73">
        <f>SUM(BG11:BG31)</f>
        <v>39.3297</v>
      </c>
      <c r="BH32" s="73">
        <f>SUM(BH11:BH31)</f>
        <v>39.3297</v>
      </c>
      <c r="BI32" s="73">
        <f>SUM(BI11:BI31)</f>
        <v>39.3297</v>
      </c>
      <c r="BJ32" s="74">
        <f>SUM(BJ11:BJ31)</f>
        <v>225.90325722070003</v>
      </c>
      <c r="BK32" s="73">
        <f>SUM(BK11:BK31)</f>
        <v>0</v>
      </c>
      <c r="BL32" s="73">
        <f>SUM(BL11:BL31)</f>
        <v>0</v>
      </c>
      <c r="BM32" s="74">
        <f>SUM(BM11:BM31)</f>
        <v>0</v>
      </c>
      <c r="BN32" s="73">
        <f>SUM(BN11:BN31)</f>
        <v>109.795376</v>
      </c>
      <c r="BO32" s="73">
        <f>SUM(BO11:BO31)</f>
        <v>103.78019599999999</v>
      </c>
      <c r="BP32" s="73">
        <f>SUM(BP11:BP31)</f>
        <v>120.369336</v>
      </c>
      <c r="BQ32" s="73">
        <f>SUM(BQ11:BQ31)</f>
        <v>54.52335968</v>
      </c>
      <c r="BR32" s="73">
        <f>SUM(BR11:BR31)</f>
        <v>0</v>
      </c>
      <c r="BS32" s="74">
        <f>SUM(BS11:BS31)</f>
        <v>388.46826768</v>
      </c>
      <c r="BT32" s="73">
        <f>SUM(BT11:BT31)</f>
        <v>372.8816125901</v>
      </c>
      <c r="BU32" s="73">
        <f>SUM(BU11:BU31)</f>
        <v>373.1900780413</v>
      </c>
      <c r="BV32" s="73">
        <f>SUM(BV11:BV31)</f>
        <v>395.3064436396</v>
      </c>
      <c r="BW32" s="73">
        <f>SUM(BW11:BW31)</f>
        <v>418.3630027</v>
      </c>
      <c r="BX32" s="73">
        <f>SUM(BX11:BX31)</f>
        <v>442.6039843157</v>
      </c>
      <c r="BY32" s="74">
        <f>SUM(BY11:BY31)</f>
        <v>2002.3451212866999</v>
      </c>
      <c r="BZ32" s="102">
        <f>SUM(BZ11:BZ31)</f>
        <v>2616.7166461874</v>
      </c>
      <c r="CA32" s="103">
        <f t="shared" si="16"/>
        <v>0.9943002982400363</v>
      </c>
      <c r="CB32" s="53"/>
      <c r="CC32" s="74">
        <f>SUM(CC11:CC31)</f>
        <v>0</v>
      </c>
      <c r="CD32" s="74">
        <f>SUM(CD11:CD31)</f>
        <v>0</v>
      </c>
      <c r="CE32" s="73">
        <f>SUM(CE11:CE31)</f>
        <v>0</v>
      </c>
      <c r="CF32" s="73">
        <f>SUM(CF11:CF31)</f>
        <v>0</v>
      </c>
      <c r="CG32" s="74">
        <f>SUM(CG11:CG31)</f>
        <v>0</v>
      </c>
      <c r="CH32" s="73">
        <f>SUM(CH11:CH31)</f>
        <v>444.9554070372</v>
      </c>
      <c r="CI32" s="73">
        <f>SUM(CI11:CI31)</f>
        <v>385.5949622396</v>
      </c>
      <c r="CJ32" s="73">
        <f>SUM(CJ11:CJ31)</f>
        <v>362.6853472645</v>
      </c>
      <c r="CK32" s="73">
        <f>SUM(CK11:CK31)</f>
        <v>344.13253037029995</v>
      </c>
      <c r="CL32" s="73">
        <f>SUM(CL11:CL31)</f>
        <v>323.56254969249994</v>
      </c>
      <c r="CM32" s="73">
        <f>SUM(CM11:CM31)</f>
        <v>257.2222696396</v>
      </c>
      <c r="CN32" s="73">
        <f>SUM(CN11:CN31)</f>
        <v>37.3000250133</v>
      </c>
      <c r="CO32" s="73">
        <f>SUM(CO11:CO31)</f>
        <v>33.4392983768</v>
      </c>
      <c r="CP32" s="73">
        <f>SUM(CP11:CP31)</f>
        <v>29.785086309199997</v>
      </c>
      <c r="CQ32" s="73">
        <f>SUM(CQ11:CQ31)</f>
        <v>15.8509</v>
      </c>
      <c r="CR32" s="73">
        <f>SUM(CR11:CR31)</f>
        <v>1</v>
      </c>
      <c r="CS32" s="73">
        <f>SUM(CS11:CS31)</f>
        <v>1</v>
      </c>
      <c r="CT32" s="73">
        <f>SUM(CT11:CT31)</f>
        <v>1</v>
      </c>
      <c r="CU32" s="74">
        <f>SUM(CU11:CU31)</f>
        <v>2237.5283759430004</v>
      </c>
      <c r="CV32" s="102">
        <f>SUM(CV11:CV31)</f>
        <v>2237.5283759430004</v>
      </c>
      <c r="CW32" s="103">
        <f t="shared" si="20"/>
        <v>1</v>
      </c>
    </row>
    <row r="33" spans="1:86" ht="11.25" customHeight="1">
      <c r="A33" s="50"/>
      <c r="C33"/>
      <c r="O33"/>
      <c r="P33"/>
      <c r="Q33"/>
      <c r="U33"/>
      <c r="AA33"/>
      <c r="AC33"/>
      <c r="AD33"/>
      <c r="AJ33"/>
      <c r="AP33"/>
      <c r="AV33"/>
      <c r="BB33"/>
      <c r="BD33"/>
      <c r="BE33"/>
      <c r="BH33"/>
      <c r="BI33"/>
      <c r="BJ33"/>
      <c r="BT33"/>
      <c r="BZ33"/>
      <c r="CB33"/>
      <c r="CC33"/>
      <c r="CD33"/>
      <c r="CE33"/>
      <c r="CF33"/>
      <c r="CG33"/>
      <c r="CH33"/>
    </row>
    <row r="34" spans="2:101" s="50" customFormat="1" ht="27" customHeight="1">
      <c r="B34" s="28" t="s">
        <v>67</v>
      </c>
      <c r="C34" s="1"/>
      <c r="D34" s="57"/>
      <c r="E34" s="57"/>
      <c r="F34" s="57"/>
      <c r="G34" s="57"/>
      <c r="H34" s="57"/>
      <c r="I34" s="57"/>
      <c r="J34" s="57"/>
      <c r="K34" s="57"/>
      <c r="L34" s="57"/>
      <c r="M34" s="57"/>
      <c r="N34" s="57"/>
      <c r="O34" s="52"/>
      <c r="P34" s="52"/>
      <c r="Q34" s="57"/>
      <c r="R34" s="57"/>
      <c r="S34" s="57"/>
      <c r="T34" s="52"/>
      <c r="U34" s="57"/>
      <c r="V34" s="57"/>
      <c r="W34" s="57"/>
      <c r="X34" s="57"/>
      <c r="Y34" s="57"/>
      <c r="Z34" s="52"/>
      <c r="AA34" s="52"/>
      <c r="AB34" s="89"/>
      <c r="AC34" s="53"/>
      <c r="AD34" s="57"/>
      <c r="AE34" s="57"/>
      <c r="AF34" s="57"/>
      <c r="AG34" s="57"/>
      <c r="AH34" s="57"/>
      <c r="AI34" s="52"/>
      <c r="AJ34" s="57"/>
      <c r="AK34" s="57"/>
      <c r="AL34" s="57"/>
      <c r="AM34" s="57"/>
      <c r="AN34" s="57"/>
      <c r="AO34" s="52"/>
      <c r="AP34" s="57"/>
      <c r="AQ34" s="57"/>
      <c r="AR34" s="57"/>
      <c r="AS34" s="57"/>
      <c r="AT34" s="57"/>
      <c r="AU34" s="52"/>
      <c r="AV34" s="57"/>
      <c r="AW34" s="57"/>
      <c r="AX34" s="57"/>
      <c r="AY34" s="57"/>
      <c r="AZ34" s="57"/>
      <c r="BA34" s="52"/>
      <c r="BB34" s="52"/>
      <c r="BC34" s="89"/>
      <c r="BD34" s="53"/>
      <c r="BE34" s="57"/>
      <c r="BF34" s="57"/>
      <c r="BG34" s="57"/>
      <c r="BH34" s="57"/>
      <c r="BI34" s="57"/>
      <c r="BJ34" s="52"/>
      <c r="BK34" s="57"/>
      <c r="BL34" s="57"/>
      <c r="BM34" s="52"/>
      <c r="BN34" s="57"/>
      <c r="BO34" s="57"/>
      <c r="BP34" s="57"/>
      <c r="BQ34" s="57"/>
      <c r="BR34" s="57"/>
      <c r="BS34" s="52"/>
      <c r="BT34" s="57"/>
      <c r="BU34" s="57"/>
      <c r="BV34" s="57"/>
      <c r="BW34" s="57"/>
      <c r="BX34" s="57"/>
      <c r="BY34" s="52"/>
      <c r="BZ34" s="52"/>
      <c r="CA34" s="89"/>
      <c r="CB34" s="53"/>
      <c r="CC34" s="52"/>
      <c r="CD34" s="52"/>
      <c r="CE34" s="57"/>
      <c r="CF34" s="57"/>
      <c r="CG34" s="52"/>
      <c r="CH34" s="57"/>
      <c r="CI34" s="57"/>
      <c r="CJ34" s="57"/>
      <c r="CK34" s="57"/>
      <c r="CL34" s="57"/>
      <c r="CM34" s="57"/>
      <c r="CN34" s="57"/>
      <c r="CO34" s="57"/>
      <c r="CP34" s="57"/>
      <c r="CQ34" s="57"/>
      <c r="CR34" s="57"/>
      <c r="CS34" s="57"/>
      <c r="CT34" s="57"/>
      <c r="CU34" s="52"/>
      <c r="CV34" s="52"/>
      <c r="CW34" s="89"/>
    </row>
    <row r="35" spans="1:101" ht="15.75" customHeight="1">
      <c r="A35" s="61">
        <v>5</v>
      </c>
      <c r="B35" s="29" t="s">
        <v>7</v>
      </c>
      <c r="C35" s="1"/>
      <c r="D35" s="60">
        <v>325</v>
      </c>
      <c r="E35" s="60">
        <v>425</v>
      </c>
      <c r="F35" s="60"/>
      <c r="G35" s="60">
        <v>3.5</v>
      </c>
      <c r="H35" s="60">
        <v>5</v>
      </c>
      <c r="I35" s="60">
        <v>154.338</v>
      </c>
      <c r="J35" s="60"/>
      <c r="K35" s="60">
        <v>75</v>
      </c>
      <c r="L35" s="60">
        <v>75</v>
      </c>
      <c r="M35" s="60">
        <v>75</v>
      </c>
      <c r="N35" s="60">
        <v>75</v>
      </c>
      <c r="O35" s="54">
        <f>SUM(D35:N35)</f>
        <v>1212.838</v>
      </c>
      <c r="P35" s="54"/>
      <c r="Q35" s="60"/>
      <c r="R35" s="60">
        <v>10</v>
      </c>
      <c r="S35" s="60">
        <v>10</v>
      </c>
      <c r="T35" s="54">
        <f>SUM(Q35:S35)</f>
        <v>20</v>
      </c>
      <c r="U35" s="60"/>
      <c r="V35" s="60"/>
      <c r="W35" s="60"/>
      <c r="X35" s="60"/>
      <c r="Y35" s="60"/>
      <c r="Z35" s="54">
        <f>SUM(U35:Y35)</f>
        <v>0</v>
      </c>
      <c r="AA35" s="54">
        <f>SUM(O35,P35,T35,Z35)</f>
        <v>1232.838</v>
      </c>
      <c r="AB35" s="87">
        <f aca="true" t="shared" si="21" ref="AB35:AB56">IF(AA35=0,"",AA35/$AA$56)</f>
        <v>0.29413147697173075</v>
      </c>
      <c r="AC35" s="53"/>
      <c r="AD35" s="60">
        <v>214.1</v>
      </c>
      <c r="AE35" s="60">
        <v>268.8</v>
      </c>
      <c r="AF35" s="60">
        <v>283.1</v>
      </c>
      <c r="AG35" s="60">
        <v>225.6</v>
      </c>
      <c r="AH35" s="60">
        <v>245</v>
      </c>
      <c r="AI35" s="54">
        <f>SUM(AD35:AH35)</f>
        <v>1236.6</v>
      </c>
      <c r="AJ35" s="60">
        <v>5.180231879999997</v>
      </c>
      <c r="AK35" s="60">
        <v>8.474612</v>
      </c>
      <c r="AL35" s="60">
        <v>15.00589612</v>
      </c>
      <c r="AM35" s="60">
        <v>6.33926</v>
      </c>
      <c r="AN35" s="60">
        <v>15</v>
      </c>
      <c r="AO35" s="54">
        <f>SUM(AJ35:AN35)</f>
        <v>50</v>
      </c>
      <c r="AP35" s="60">
        <v>10</v>
      </c>
      <c r="AQ35" s="60">
        <v>10</v>
      </c>
      <c r="AR35" s="60">
        <v>10</v>
      </c>
      <c r="AS35" s="60">
        <v>0</v>
      </c>
      <c r="AT35" s="60">
        <v>0</v>
      </c>
      <c r="AU35" s="54">
        <f>SUM(AP35:AT35)</f>
        <v>30</v>
      </c>
      <c r="AV35" s="60"/>
      <c r="AW35" s="60"/>
      <c r="AX35" s="60"/>
      <c r="AY35" s="60"/>
      <c r="AZ35" s="60"/>
      <c r="BA35" s="54">
        <f>SUM(AV35:AZ35)</f>
        <v>0</v>
      </c>
      <c r="BB35" s="54">
        <f>SUM(AI35,AO35,AU35,BA35)</f>
        <v>1316.6</v>
      </c>
      <c r="BC35" s="87">
        <f aca="true" t="shared" si="22" ref="BC35:BC56">IF(BB35=0,"",BB35/$BB$56)</f>
        <v>0.17858293323774915</v>
      </c>
      <c r="BD35" s="53"/>
      <c r="BE35" s="60"/>
      <c r="BF35" s="60"/>
      <c r="BG35" s="60"/>
      <c r="BH35" s="60"/>
      <c r="BI35" s="60"/>
      <c r="BJ35" s="54">
        <f>SUM(BE35:BI35)</f>
        <v>0</v>
      </c>
      <c r="BK35" s="60"/>
      <c r="BL35" s="60"/>
      <c r="BM35" s="54">
        <f>SUM(BK35:BL35)</f>
        <v>0</v>
      </c>
      <c r="BN35" s="60">
        <v>0</v>
      </c>
      <c r="BO35" s="60">
        <v>0</v>
      </c>
      <c r="BP35" s="60">
        <v>0</v>
      </c>
      <c r="BQ35" s="60">
        <v>0</v>
      </c>
      <c r="BR35" s="60">
        <v>0</v>
      </c>
      <c r="BS35" s="54">
        <f>SUM(BN35:BR35)</f>
        <v>0</v>
      </c>
      <c r="BT35" s="60"/>
      <c r="BU35" s="60"/>
      <c r="BV35" s="60"/>
      <c r="BW35" s="60"/>
      <c r="BX35" s="60"/>
      <c r="BY35" s="54">
        <f>SUM(BT35:BX35)</f>
        <v>0</v>
      </c>
      <c r="BZ35" s="54">
        <f>SUM(BJ35,BM35,BS35,BY35)</f>
        <v>0</v>
      </c>
      <c r="CA35" s="87">
        <f aca="true" t="shared" si="23" ref="CA35:CA56">IF(BZ35=0,"",BZ35/$BZ$56)</f>
      </c>
      <c r="CB35" s="53"/>
      <c r="CC35" s="54"/>
      <c r="CD35" s="54"/>
      <c r="CE35" s="60"/>
      <c r="CF35" s="60"/>
      <c r="CG35" s="54">
        <f>SUM(CE35:CF35)</f>
        <v>0</v>
      </c>
      <c r="CH35" s="60"/>
      <c r="CI35" s="60"/>
      <c r="CJ35" s="60"/>
      <c r="CK35" s="60"/>
      <c r="CL35" s="60"/>
      <c r="CM35" s="60"/>
      <c r="CN35" s="60"/>
      <c r="CO35" s="60"/>
      <c r="CP35" s="60"/>
      <c r="CQ35" s="60"/>
      <c r="CR35" s="60"/>
      <c r="CS35" s="60"/>
      <c r="CT35" s="60"/>
      <c r="CU35" s="54">
        <f>SUM(CH35:CT35)</f>
        <v>0</v>
      </c>
      <c r="CV35" s="54">
        <f>SUM(CC35,CD35,CG35,CU35)</f>
        <v>0</v>
      </c>
      <c r="CW35" s="87">
        <f aca="true" t="shared" si="24" ref="CW35:CW56">IF(CV35=0,"",CV35/$CV$56)</f>
      </c>
    </row>
    <row r="36" spans="1:101" s="50" customFormat="1" ht="31.5" customHeight="1">
      <c r="A36" s="61"/>
      <c r="B36" s="29" t="s">
        <v>38</v>
      </c>
      <c r="C36" s="1"/>
      <c r="D36" s="60"/>
      <c r="E36" s="60"/>
      <c r="F36" s="60"/>
      <c r="G36" s="60"/>
      <c r="H36" s="60"/>
      <c r="I36" s="60"/>
      <c r="J36" s="60"/>
      <c r="K36" s="60"/>
      <c r="L36" s="60"/>
      <c r="M36" s="60"/>
      <c r="N36" s="60"/>
      <c r="O36" s="54">
        <f>SUM(D36:N36)</f>
        <v>0</v>
      </c>
      <c r="P36" s="54"/>
      <c r="Q36" s="60"/>
      <c r="R36" s="60"/>
      <c r="S36" s="60"/>
      <c r="T36" s="54">
        <f>SUM(Q36:S36)</f>
        <v>0</v>
      </c>
      <c r="U36" s="60"/>
      <c r="V36" s="60"/>
      <c r="W36" s="60"/>
      <c r="X36" s="60"/>
      <c r="Y36" s="60"/>
      <c r="Z36" s="54">
        <f>SUM(U36:Y36)</f>
        <v>0</v>
      </c>
      <c r="AA36" s="54">
        <f>SUM(O36,P36,T36,Z36)</f>
        <v>0</v>
      </c>
      <c r="AB36" s="87">
        <f t="shared" si="21"/>
      </c>
      <c r="AC36" s="53"/>
      <c r="AD36" s="60">
        <v>14.0776075</v>
      </c>
      <c r="AE36" s="60">
        <v>8.8254855</v>
      </c>
      <c r="AF36" s="60">
        <v>10.096907</v>
      </c>
      <c r="AG36" s="60"/>
      <c r="AH36" s="60"/>
      <c r="AI36" s="54">
        <f>SUM(AD36:AH36)</f>
        <v>33</v>
      </c>
      <c r="AJ36" s="60"/>
      <c r="AK36" s="60"/>
      <c r="AL36" s="60"/>
      <c r="AM36" s="60"/>
      <c r="AN36" s="60"/>
      <c r="AO36" s="54">
        <f>SUM(AJ36:AN36)</f>
        <v>0</v>
      </c>
      <c r="AP36" s="60"/>
      <c r="AQ36" s="60"/>
      <c r="AR36" s="60"/>
      <c r="AS36" s="60"/>
      <c r="AT36" s="60"/>
      <c r="AU36" s="54">
        <f>SUM(AP36:AT36)</f>
        <v>0</v>
      </c>
      <c r="AV36" s="60"/>
      <c r="AW36" s="60"/>
      <c r="AX36" s="60"/>
      <c r="AY36" s="60"/>
      <c r="AZ36" s="60"/>
      <c r="BA36" s="54">
        <f>SUM(AV36:AZ36)</f>
        <v>0</v>
      </c>
      <c r="BB36" s="54">
        <f>SUM(AI36,AO36,AU36,BA36)</f>
        <v>33</v>
      </c>
      <c r="BC36" s="87">
        <f t="shared" si="22"/>
        <v>0.004476102686347959</v>
      </c>
      <c r="BD36" s="53"/>
      <c r="BE36" s="60"/>
      <c r="BF36" s="60"/>
      <c r="BG36" s="60"/>
      <c r="BH36" s="60"/>
      <c r="BI36" s="60"/>
      <c r="BJ36" s="54">
        <f>SUM(BE36:BI36)</f>
        <v>0</v>
      </c>
      <c r="BK36" s="60"/>
      <c r="BL36" s="60"/>
      <c r="BM36" s="54">
        <f>SUM(BK36:BL36)</f>
        <v>0</v>
      </c>
      <c r="BN36" s="60"/>
      <c r="BO36" s="60"/>
      <c r="BP36" s="60"/>
      <c r="BQ36" s="60"/>
      <c r="BR36" s="60"/>
      <c r="BS36" s="54">
        <f>SUM(BN36:BR36)</f>
        <v>0</v>
      </c>
      <c r="BT36" s="60"/>
      <c r="BU36" s="60"/>
      <c r="BV36" s="60"/>
      <c r="BW36" s="60"/>
      <c r="BX36" s="60"/>
      <c r="BY36" s="54">
        <f>SUM(BT36:BX36)</f>
        <v>0</v>
      </c>
      <c r="BZ36" s="54">
        <f>SUM(BJ36,BM36,BS36,BY36)</f>
        <v>0</v>
      </c>
      <c r="CA36" s="87">
        <f t="shared" si="23"/>
      </c>
      <c r="CB36" s="53"/>
      <c r="CC36" s="54"/>
      <c r="CD36" s="54"/>
      <c r="CE36" s="60"/>
      <c r="CF36" s="60"/>
      <c r="CG36" s="54">
        <f>SUM(CE36:CF36)</f>
        <v>0</v>
      </c>
      <c r="CH36" s="60"/>
      <c r="CI36" s="60"/>
      <c r="CJ36" s="60"/>
      <c r="CK36" s="60"/>
      <c r="CL36" s="60"/>
      <c r="CM36" s="60"/>
      <c r="CN36" s="60"/>
      <c r="CO36" s="60"/>
      <c r="CP36" s="60"/>
      <c r="CQ36" s="60"/>
      <c r="CR36" s="60"/>
      <c r="CS36" s="60"/>
      <c r="CT36" s="60"/>
      <c r="CU36" s="54">
        <f>SUM(CH36:CT36)</f>
        <v>0</v>
      </c>
      <c r="CV36" s="54">
        <f>SUM(CC36,CD36,CG36,CU36)</f>
        <v>0</v>
      </c>
      <c r="CW36" s="87">
        <f t="shared" si="24"/>
      </c>
    </row>
    <row r="37" spans="1:101" s="50" customFormat="1" ht="31.5" customHeight="1">
      <c r="A37" s="61"/>
      <c r="B37" s="30" t="s">
        <v>48</v>
      </c>
      <c r="C37" s="1"/>
      <c r="D37" s="71"/>
      <c r="E37" s="71"/>
      <c r="F37" s="71"/>
      <c r="G37" s="71"/>
      <c r="H37" s="71"/>
      <c r="I37" s="71"/>
      <c r="J37" s="71"/>
      <c r="K37" s="71"/>
      <c r="L37" s="71"/>
      <c r="M37" s="71"/>
      <c r="N37" s="71"/>
      <c r="O37" s="72">
        <f>SUM(D37:N37)</f>
        <v>0</v>
      </c>
      <c r="P37" s="72"/>
      <c r="Q37" s="71"/>
      <c r="R37" s="71"/>
      <c r="S37" s="71"/>
      <c r="T37" s="72">
        <f>SUM(Q37:S37)</f>
        <v>0</v>
      </c>
      <c r="U37" s="71"/>
      <c r="V37" s="71"/>
      <c r="W37" s="71"/>
      <c r="X37" s="71"/>
      <c r="Y37" s="71"/>
      <c r="Z37" s="72">
        <f>SUM(U37:Y37)</f>
        <v>0</v>
      </c>
      <c r="AA37" s="72">
        <f>SUM(O37,P37,T37,Z37)</f>
        <v>0</v>
      </c>
      <c r="AB37" s="88">
        <f t="shared" si="21"/>
      </c>
      <c r="AC37" s="53"/>
      <c r="AD37" s="71"/>
      <c r="AE37" s="71"/>
      <c r="AF37" s="71">
        <v>1.1</v>
      </c>
      <c r="AG37" s="71"/>
      <c r="AH37" s="71"/>
      <c r="AI37" s="72">
        <f>SUM(AD37:AH37)</f>
        <v>1.1</v>
      </c>
      <c r="AJ37" s="71"/>
      <c r="AK37" s="71"/>
      <c r="AL37" s="71"/>
      <c r="AM37" s="71"/>
      <c r="AN37" s="71"/>
      <c r="AO37" s="72">
        <f>SUM(AJ37:AN37)</f>
        <v>0</v>
      </c>
      <c r="AP37" s="71"/>
      <c r="AQ37" s="71"/>
      <c r="AR37" s="71"/>
      <c r="AS37" s="71"/>
      <c r="AT37" s="71"/>
      <c r="AU37" s="72">
        <f>SUM(AP37:AT37)</f>
        <v>0</v>
      </c>
      <c r="AV37" s="71"/>
      <c r="AW37" s="71"/>
      <c r="AX37" s="71"/>
      <c r="AY37" s="71"/>
      <c r="AZ37" s="71"/>
      <c r="BA37" s="72">
        <f>SUM(AV37:AZ37)</f>
        <v>0</v>
      </c>
      <c r="BB37" s="72">
        <f>SUM(AI37,AO37,AU37,BA37)</f>
        <v>1.1</v>
      </c>
      <c r="BC37" s="88">
        <f t="shared" si="22"/>
        <v>0.00014920342287826532</v>
      </c>
      <c r="BD37" s="53"/>
      <c r="BE37" s="71"/>
      <c r="BF37" s="71"/>
      <c r="BG37" s="71"/>
      <c r="BH37" s="71"/>
      <c r="BI37" s="71"/>
      <c r="BJ37" s="72">
        <f>SUM(BE37:BI37)</f>
        <v>0</v>
      </c>
      <c r="BK37" s="71"/>
      <c r="BL37" s="71"/>
      <c r="BM37" s="72">
        <f>SUM(BK37:BL37)</f>
        <v>0</v>
      </c>
      <c r="BN37" s="71"/>
      <c r="BO37" s="71"/>
      <c r="BP37" s="71"/>
      <c r="BQ37" s="71"/>
      <c r="BR37" s="71"/>
      <c r="BS37" s="72">
        <f>SUM(BN37:BR37)</f>
        <v>0</v>
      </c>
      <c r="BT37" s="71"/>
      <c r="BU37" s="71"/>
      <c r="BV37" s="71"/>
      <c r="BW37" s="71"/>
      <c r="BX37" s="71"/>
      <c r="BY37" s="72">
        <f>SUM(BT37:BX37)</f>
        <v>0</v>
      </c>
      <c r="BZ37" s="72">
        <f>SUM(BJ37,BM37,BS37,BY37)</f>
        <v>0</v>
      </c>
      <c r="CA37" s="88">
        <f t="shared" si="23"/>
      </c>
      <c r="CB37" s="53"/>
      <c r="CC37" s="72"/>
      <c r="CD37" s="72"/>
      <c r="CE37" s="71"/>
      <c r="CF37" s="71"/>
      <c r="CG37" s="72">
        <f>SUM(CE37:CF37)</f>
        <v>0</v>
      </c>
      <c r="CH37" s="71"/>
      <c r="CI37" s="71"/>
      <c r="CJ37" s="71"/>
      <c r="CK37" s="71"/>
      <c r="CL37" s="71"/>
      <c r="CM37" s="71"/>
      <c r="CN37" s="71"/>
      <c r="CO37" s="71"/>
      <c r="CP37" s="71"/>
      <c r="CQ37" s="71"/>
      <c r="CR37" s="71"/>
      <c r="CS37" s="71"/>
      <c r="CT37" s="71"/>
      <c r="CU37" s="72">
        <f>SUM(CH37:CT37)</f>
        <v>0</v>
      </c>
      <c r="CV37" s="72">
        <f>SUM(CC37,CD37,CG37,CU37)</f>
        <v>0</v>
      </c>
      <c r="CW37" s="88">
        <f t="shared" si="24"/>
      </c>
    </row>
    <row r="38" spans="2:101" s="50" customFormat="1" ht="19.5" customHeight="1">
      <c r="B38" s="82" t="s">
        <v>68</v>
      </c>
      <c r="C38" s="1"/>
      <c r="D38" s="75">
        <f>SUM(D35:D37)</f>
        <v>325</v>
      </c>
      <c r="E38" s="75">
        <f aca="true" t="shared" si="25" ref="E38:AA38">SUM(E35:E37)</f>
        <v>425</v>
      </c>
      <c r="F38" s="75">
        <f t="shared" si="25"/>
        <v>0</v>
      </c>
      <c r="G38" s="75">
        <f t="shared" si="25"/>
        <v>3.5</v>
      </c>
      <c r="H38" s="75">
        <f t="shared" si="25"/>
        <v>5</v>
      </c>
      <c r="I38" s="75">
        <f t="shared" si="25"/>
        <v>154.338</v>
      </c>
      <c r="J38" s="75">
        <f t="shared" si="25"/>
        <v>0</v>
      </c>
      <c r="K38" s="75">
        <f t="shared" si="25"/>
        <v>75</v>
      </c>
      <c r="L38" s="75">
        <f t="shared" si="25"/>
        <v>75</v>
      </c>
      <c r="M38" s="75">
        <f t="shared" si="25"/>
        <v>75</v>
      </c>
      <c r="N38" s="75">
        <f t="shared" si="25"/>
        <v>75</v>
      </c>
      <c r="O38" s="76">
        <f t="shared" si="25"/>
        <v>1212.838</v>
      </c>
      <c r="P38" s="76">
        <f t="shared" si="25"/>
        <v>0</v>
      </c>
      <c r="Q38" s="75">
        <f t="shared" si="25"/>
        <v>0</v>
      </c>
      <c r="R38" s="75">
        <f t="shared" si="25"/>
        <v>10</v>
      </c>
      <c r="S38" s="75">
        <f t="shared" si="25"/>
        <v>10</v>
      </c>
      <c r="T38" s="76">
        <f t="shared" si="25"/>
        <v>20</v>
      </c>
      <c r="U38" s="75">
        <f t="shared" si="25"/>
        <v>0</v>
      </c>
      <c r="V38" s="75">
        <f t="shared" si="25"/>
        <v>0</v>
      </c>
      <c r="W38" s="75">
        <f t="shared" si="25"/>
        <v>0</v>
      </c>
      <c r="X38" s="75">
        <f t="shared" si="25"/>
        <v>0</v>
      </c>
      <c r="Y38" s="75">
        <f t="shared" si="25"/>
        <v>0</v>
      </c>
      <c r="Z38" s="76">
        <f t="shared" si="25"/>
        <v>0</v>
      </c>
      <c r="AA38" s="76">
        <f t="shared" si="25"/>
        <v>1232.838</v>
      </c>
      <c r="AB38" s="90">
        <f t="shared" si="21"/>
        <v>0.29413147697173075</v>
      </c>
      <c r="AC38" s="53"/>
      <c r="AD38" s="75">
        <f aca="true" t="shared" si="26" ref="AD38:BB38">SUM(AD35:AD37)</f>
        <v>228.1776075</v>
      </c>
      <c r="AE38" s="75">
        <f t="shared" si="26"/>
        <v>277.6254855</v>
      </c>
      <c r="AF38" s="75">
        <f t="shared" si="26"/>
        <v>294.29690700000003</v>
      </c>
      <c r="AG38" s="75">
        <f t="shared" si="26"/>
        <v>225.6</v>
      </c>
      <c r="AH38" s="75">
        <f t="shared" si="26"/>
        <v>245</v>
      </c>
      <c r="AI38" s="76">
        <f t="shared" si="26"/>
        <v>1270.6999999999998</v>
      </c>
      <c r="AJ38" s="75">
        <f t="shared" si="26"/>
        <v>5.180231879999997</v>
      </c>
      <c r="AK38" s="75">
        <f t="shared" si="26"/>
        <v>8.474612</v>
      </c>
      <c r="AL38" s="75">
        <f t="shared" si="26"/>
        <v>15.00589612</v>
      </c>
      <c r="AM38" s="75">
        <f t="shared" si="26"/>
        <v>6.33926</v>
      </c>
      <c r="AN38" s="75">
        <f t="shared" si="26"/>
        <v>15</v>
      </c>
      <c r="AO38" s="76">
        <f t="shared" si="26"/>
        <v>50</v>
      </c>
      <c r="AP38" s="75">
        <f t="shared" si="26"/>
        <v>10</v>
      </c>
      <c r="AQ38" s="75">
        <f t="shared" si="26"/>
        <v>10</v>
      </c>
      <c r="AR38" s="75">
        <f t="shared" si="26"/>
        <v>10</v>
      </c>
      <c r="AS38" s="75">
        <f t="shared" si="26"/>
        <v>0</v>
      </c>
      <c r="AT38" s="75">
        <f t="shared" si="26"/>
        <v>0</v>
      </c>
      <c r="AU38" s="76">
        <f t="shared" si="26"/>
        <v>30</v>
      </c>
      <c r="AV38" s="75">
        <f t="shared" si="26"/>
        <v>0</v>
      </c>
      <c r="AW38" s="75">
        <f t="shared" si="26"/>
        <v>0</v>
      </c>
      <c r="AX38" s="75">
        <f t="shared" si="26"/>
        <v>0</v>
      </c>
      <c r="AY38" s="75">
        <f t="shared" si="26"/>
        <v>0</v>
      </c>
      <c r="AZ38" s="75">
        <f t="shared" si="26"/>
        <v>0</v>
      </c>
      <c r="BA38" s="76">
        <f t="shared" si="26"/>
        <v>0</v>
      </c>
      <c r="BB38" s="76">
        <f t="shared" si="26"/>
        <v>1350.6999999999998</v>
      </c>
      <c r="BC38" s="90">
        <f t="shared" si="22"/>
        <v>0.1832082393469754</v>
      </c>
      <c r="BD38" s="53"/>
      <c r="BE38" s="75">
        <f aca="true" t="shared" si="27" ref="BE38:BZ38">SUM(BE35:BE37)</f>
        <v>0</v>
      </c>
      <c r="BF38" s="75">
        <f t="shared" si="27"/>
        <v>0</v>
      </c>
      <c r="BG38" s="75">
        <f t="shared" si="27"/>
        <v>0</v>
      </c>
      <c r="BH38" s="75">
        <f t="shared" si="27"/>
        <v>0</v>
      </c>
      <c r="BI38" s="75">
        <f t="shared" si="27"/>
        <v>0</v>
      </c>
      <c r="BJ38" s="76">
        <f t="shared" si="27"/>
        <v>0</v>
      </c>
      <c r="BK38" s="75">
        <f t="shared" si="27"/>
        <v>0</v>
      </c>
      <c r="BL38" s="75">
        <f t="shared" si="27"/>
        <v>0</v>
      </c>
      <c r="BM38" s="76">
        <f t="shared" si="27"/>
        <v>0</v>
      </c>
      <c r="BN38" s="75">
        <f t="shared" si="27"/>
        <v>0</v>
      </c>
      <c r="BO38" s="75">
        <f t="shared" si="27"/>
        <v>0</v>
      </c>
      <c r="BP38" s="75">
        <f t="shared" si="27"/>
        <v>0</v>
      </c>
      <c r="BQ38" s="75">
        <f t="shared" si="27"/>
        <v>0</v>
      </c>
      <c r="BR38" s="75">
        <f t="shared" si="27"/>
        <v>0</v>
      </c>
      <c r="BS38" s="76">
        <f t="shared" si="27"/>
        <v>0</v>
      </c>
      <c r="BT38" s="75">
        <f t="shared" si="27"/>
        <v>0</v>
      </c>
      <c r="BU38" s="75">
        <f t="shared" si="27"/>
        <v>0</v>
      </c>
      <c r="BV38" s="75">
        <f t="shared" si="27"/>
        <v>0</v>
      </c>
      <c r="BW38" s="75">
        <f t="shared" si="27"/>
        <v>0</v>
      </c>
      <c r="BX38" s="75">
        <f t="shared" si="27"/>
        <v>0</v>
      </c>
      <c r="BY38" s="76">
        <f t="shared" si="27"/>
        <v>0</v>
      </c>
      <c r="BZ38" s="76">
        <f t="shared" si="27"/>
        <v>0</v>
      </c>
      <c r="CA38" s="90">
        <f t="shared" si="23"/>
      </c>
      <c r="CB38" s="53"/>
      <c r="CC38" s="76">
        <f aca="true" t="shared" si="28" ref="CC38:CV38">SUM(CC35:CC37)</f>
        <v>0</v>
      </c>
      <c r="CD38" s="76">
        <f t="shared" si="28"/>
        <v>0</v>
      </c>
      <c r="CE38" s="75">
        <f t="shared" si="28"/>
        <v>0</v>
      </c>
      <c r="CF38" s="75">
        <f t="shared" si="28"/>
        <v>0</v>
      </c>
      <c r="CG38" s="76">
        <f t="shared" si="28"/>
        <v>0</v>
      </c>
      <c r="CH38" s="75">
        <f t="shared" si="28"/>
        <v>0</v>
      </c>
      <c r="CI38" s="75">
        <f t="shared" si="28"/>
        <v>0</v>
      </c>
      <c r="CJ38" s="75">
        <f t="shared" si="28"/>
        <v>0</v>
      </c>
      <c r="CK38" s="75">
        <f t="shared" si="28"/>
        <v>0</v>
      </c>
      <c r="CL38" s="75">
        <f t="shared" si="28"/>
        <v>0</v>
      </c>
      <c r="CM38" s="75">
        <f t="shared" si="28"/>
        <v>0</v>
      </c>
      <c r="CN38" s="75">
        <f t="shared" si="28"/>
        <v>0</v>
      </c>
      <c r="CO38" s="75">
        <f t="shared" si="28"/>
        <v>0</v>
      </c>
      <c r="CP38" s="75">
        <f t="shared" si="28"/>
        <v>0</v>
      </c>
      <c r="CQ38" s="75">
        <f t="shared" si="28"/>
        <v>0</v>
      </c>
      <c r="CR38" s="75">
        <f t="shared" si="28"/>
        <v>0</v>
      </c>
      <c r="CS38" s="75">
        <f t="shared" si="28"/>
        <v>0</v>
      </c>
      <c r="CT38" s="75">
        <f t="shared" si="28"/>
        <v>0</v>
      </c>
      <c r="CU38" s="76">
        <f t="shared" si="28"/>
        <v>0</v>
      </c>
      <c r="CV38" s="76">
        <f t="shared" si="28"/>
        <v>0</v>
      </c>
      <c r="CW38" s="90">
        <f t="shared" si="24"/>
      </c>
    </row>
    <row r="39" spans="1:101" s="18" customFormat="1" ht="15.75" customHeight="1">
      <c r="A39" s="61"/>
      <c r="B39" s="65" t="s">
        <v>52</v>
      </c>
      <c r="C39" s="1"/>
      <c r="D39" s="57"/>
      <c r="E39" s="57"/>
      <c r="F39" s="57"/>
      <c r="G39" s="57"/>
      <c r="H39" s="57"/>
      <c r="I39" s="57"/>
      <c r="J39" s="57"/>
      <c r="K39" s="57"/>
      <c r="L39" s="57"/>
      <c r="M39" s="57"/>
      <c r="N39" s="57"/>
      <c r="O39" s="52">
        <f>SUM(D39:N39)</f>
        <v>0</v>
      </c>
      <c r="P39" s="52"/>
      <c r="Q39" s="57"/>
      <c r="R39" s="57"/>
      <c r="S39" s="57"/>
      <c r="T39" s="52">
        <f>SUM(Q39:S39)</f>
        <v>0</v>
      </c>
      <c r="U39" s="57"/>
      <c r="V39" s="57"/>
      <c r="W39" s="57"/>
      <c r="X39" s="57"/>
      <c r="Y39" s="57"/>
      <c r="Z39" s="52">
        <f>SUM(U39:Y39)</f>
        <v>0</v>
      </c>
      <c r="AA39" s="52">
        <f>SUM(O39,P39,T39,Z39)</f>
        <v>0</v>
      </c>
      <c r="AB39" s="89">
        <f t="shared" si="21"/>
      </c>
      <c r="AC39" s="53"/>
      <c r="AD39" s="57"/>
      <c r="AE39" s="57"/>
      <c r="AF39" s="57"/>
      <c r="AG39" s="57"/>
      <c r="AH39" s="57"/>
      <c r="AI39" s="52">
        <f>SUM(AD39:AH39)</f>
        <v>0</v>
      </c>
      <c r="AJ39" s="57"/>
      <c r="AK39" s="57"/>
      <c r="AL39" s="57">
        <v>0.5</v>
      </c>
      <c r="AM39" s="57">
        <v>0.5</v>
      </c>
      <c r="AN39" s="57">
        <v>0.5</v>
      </c>
      <c r="AO39" s="52">
        <f>SUM(AJ39:AN39)</f>
        <v>1.5</v>
      </c>
      <c r="AP39" s="57"/>
      <c r="AQ39" s="57"/>
      <c r="AR39" s="57"/>
      <c r="AS39" s="57"/>
      <c r="AT39" s="57"/>
      <c r="AU39" s="52">
        <f>SUM(AP39:AT39)</f>
        <v>0</v>
      </c>
      <c r="AV39" s="57"/>
      <c r="AW39" s="57"/>
      <c r="AX39" s="57"/>
      <c r="AY39" s="57"/>
      <c r="AZ39" s="57"/>
      <c r="BA39" s="52">
        <f>SUM(AV39:AZ39)</f>
        <v>0</v>
      </c>
      <c r="BB39" s="52">
        <f>SUM(AI39,AO39,AU39,BA39)</f>
        <v>1.5</v>
      </c>
      <c r="BC39" s="89">
        <f t="shared" si="22"/>
        <v>0.00020345921301581632</v>
      </c>
      <c r="BD39" s="53"/>
      <c r="BE39" s="57"/>
      <c r="BF39" s="57"/>
      <c r="BG39" s="57"/>
      <c r="BH39" s="57"/>
      <c r="BI39" s="57"/>
      <c r="BJ39" s="52">
        <f>SUM(BE39:BI39)</f>
        <v>0</v>
      </c>
      <c r="BK39" s="57"/>
      <c r="BL39" s="57"/>
      <c r="BM39" s="52">
        <f>SUM(BK39:BL39)</f>
        <v>0</v>
      </c>
      <c r="BN39" s="57"/>
      <c r="BO39" s="57"/>
      <c r="BP39" s="57"/>
      <c r="BQ39" s="57"/>
      <c r="BR39" s="57"/>
      <c r="BS39" s="52">
        <f>SUM(BN39:BR39)</f>
        <v>0</v>
      </c>
      <c r="BT39" s="57"/>
      <c r="BU39" s="57"/>
      <c r="BV39" s="57"/>
      <c r="BW39" s="57"/>
      <c r="BX39" s="57"/>
      <c r="BY39" s="52">
        <f>SUM(BT39:BX39)</f>
        <v>0</v>
      </c>
      <c r="BZ39" s="52">
        <f>SUM(BJ39,BM39,BS39,BY39)</f>
        <v>0</v>
      </c>
      <c r="CA39" s="89">
        <f t="shared" si="23"/>
      </c>
      <c r="CB39" s="53"/>
      <c r="CC39" s="52"/>
      <c r="CD39" s="52"/>
      <c r="CE39" s="57"/>
      <c r="CF39" s="57"/>
      <c r="CG39" s="52">
        <f>SUM(CE39:CF39)</f>
        <v>0</v>
      </c>
      <c r="CH39" s="57"/>
      <c r="CI39" s="57"/>
      <c r="CJ39" s="57"/>
      <c r="CK39" s="57"/>
      <c r="CL39" s="57"/>
      <c r="CM39" s="57"/>
      <c r="CN39" s="57"/>
      <c r="CO39" s="57"/>
      <c r="CP39" s="57"/>
      <c r="CQ39" s="57"/>
      <c r="CR39" s="57"/>
      <c r="CS39" s="57"/>
      <c r="CT39" s="57"/>
      <c r="CU39" s="52">
        <f>SUM(CH39:CT39)</f>
        <v>0</v>
      </c>
      <c r="CV39" s="52">
        <f>SUM(CC39,CD39,CG39,CU39)</f>
        <v>0</v>
      </c>
      <c r="CW39" s="89">
        <f t="shared" si="24"/>
      </c>
    </row>
    <row r="40" spans="1:101" s="18" customFormat="1" ht="15.75" customHeight="1">
      <c r="A40" s="61"/>
      <c r="B40" s="29" t="s">
        <v>34</v>
      </c>
      <c r="C40" s="1"/>
      <c r="D40" s="60"/>
      <c r="E40" s="60"/>
      <c r="F40" s="60"/>
      <c r="G40" s="60"/>
      <c r="H40" s="60"/>
      <c r="I40" s="60"/>
      <c r="J40" s="60"/>
      <c r="K40" s="60"/>
      <c r="L40" s="60"/>
      <c r="M40" s="60"/>
      <c r="N40" s="60"/>
      <c r="O40" s="52">
        <f aca="true" t="shared" si="29" ref="O40:O52">SUM(D40:N40)</f>
        <v>0</v>
      </c>
      <c r="P40" s="54"/>
      <c r="Q40" s="60"/>
      <c r="R40" s="60"/>
      <c r="S40" s="60"/>
      <c r="T40" s="52">
        <f aca="true" t="shared" si="30" ref="T40:T52">SUM(Q40:S40)</f>
        <v>0</v>
      </c>
      <c r="U40" s="60"/>
      <c r="V40" s="60"/>
      <c r="W40" s="60"/>
      <c r="X40" s="60"/>
      <c r="Y40" s="60"/>
      <c r="Z40" s="52">
        <f aca="true" t="shared" si="31" ref="Z40:Z52">SUM(U40:Y40)</f>
        <v>0</v>
      </c>
      <c r="AA40" s="52">
        <f aca="true" t="shared" si="32" ref="AA40:AA52">SUM(O40,P40,T40,Z40)</f>
        <v>0</v>
      </c>
      <c r="AB40" s="89">
        <f t="shared" si="21"/>
      </c>
      <c r="AC40" s="53"/>
      <c r="AD40" s="60"/>
      <c r="AE40" s="60"/>
      <c r="AF40" s="60"/>
      <c r="AG40" s="60"/>
      <c r="AH40" s="60"/>
      <c r="AI40" s="52">
        <f aca="true" t="shared" si="33" ref="AI40:AI52">SUM(AD40:AH40)</f>
        <v>0</v>
      </c>
      <c r="AJ40" s="60"/>
      <c r="AK40" s="60">
        <v>1.6104</v>
      </c>
      <c r="AL40" s="60"/>
      <c r="AM40" s="60"/>
      <c r="AN40" s="60">
        <v>1.6241</v>
      </c>
      <c r="AO40" s="52">
        <f aca="true" t="shared" si="34" ref="AO40:AO52">SUM(AJ40:AN40)</f>
        <v>3.2345</v>
      </c>
      <c r="AP40" s="60"/>
      <c r="AQ40" s="60"/>
      <c r="AR40" s="60"/>
      <c r="AS40" s="60"/>
      <c r="AT40" s="60"/>
      <c r="AU40" s="52">
        <f aca="true" t="shared" si="35" ref="AU40:AU52">SUM(AP40:AT40)</f>
        <v>0</v>
      </c>
      <c r="AV40" s="60"/>
      <c r="AW40" s="60"/>
      <c r="AX40" s="60"/>
      <c r="AY40" s="60"/>
      <c r="AZ40" s="60"/>
      <c r="BA40" s="52">
        <f aca="true" t="shared" si="36" ref="BA40:BA52">SUM(AV40:AZ40)</f>
        <v>0</v>
      </c>
      <c r="BB40" s="52">
        <f aca="true" t="shared" si="37" ref="BB40:BB52">SUM(AI40,AO40,AU40,BA40)</f>
        <v>3.2345</v>
      </c>
      <c r="BC40" s="89">
        <f t="shared" si="22"/>
        <v>0.00043872588299977193</v>
      </c>
      <c r="BD40" s="53"/>
      <c r="BE40" s="60"/>
      <c r="BF40" s="60"/>
      <c r="BG40" s="60"/>
      <c r="BH40" s="60"/>
      <c r="BI40" s="60"/>
      <c r="BJ40" s="52">
        <f aca="true" t="shared" si="38" ref="BJ40:BJ52">SUM(BE40:BI40)</f>
        <v>0</v>
      </c>
      <c r="BK40" s="60"/>
      <c r="BL40" s="60"/>
      <c r="BM40" s="52">
        <f aca="true" t="shared" si="39" ref="BM40:BM52">SUM(BK40:BL40)</f>
        <v>0</v>
      </c>
      <c r="BN40" s="60"/>
      <c r="BO40" s="60"/>
      <c r="BP40" s="60"/>
      <c r="BQ40" s="60"/>
      <c r="BR40" s="60"/>
      <c r="BS40" s="52">
        <f aca="true" t="shared" si="40" ref="BS40:BS52">SUM(BN40:BR40)</f>
        <v>0</v>
      </c>
      <c r="BT40" s="60"/>
      <c r="BU40" s="60"/>
      <c r="BV40" s="60"/>
      <c r="BW40" s="60"/>
      <c r="BX40" s="60"/>
      <c r="BY40" s="52">
        <f aca="true" t="shared" si="41" ref="BY40:BY52">SUM(BT40:BX40)</f>
        <v>0</v>
      </c>
      <c r="BZ40" s="52">
        <f aca="true" t="shared" si="42" ref="BZ40:BZ52">SUM(BJ40,BM40,BS40,BY40)</f>
        <v>0</v>
      </c>
      <c r="CA40" s="89">
        <f t="shared" si="23"/>
      </c>
      <c r="CB40" s="53"/>
      <c r="CC40" s="54"/>
      <c r="CD40" s="54"/>
      <c r="CE40" s="60"/>
      <c r="CF40" s="60"/>
      <c r="CG40" s="52">
        <f aca="true" t="shared" si="43" ref="CG40:CG52">SUM(CE40:CF40)</f>
        <v>0</v>
      </c>
      <c r="CH40" s="60"/>
      <c r="CI40" s="60"/>
      <c r="CJ40" s="60"/>
      <c r="CK40" s="60"/>
      <c r="CL40" s="60"/>
      <c r="CM40" s="60"/>
      <c r="CN40" s="60"/>
      <c r="CO40" s="60"/>
      <c r="CP40" s="60"/>
      <c r="CQ40" s="60"/>
      <c r="CR40" s="60"/>
      <c r="CS40" s="60"/>
      <c r="CT40" s="60"/>
      <c r="CU40" s="52">
        <f aca="true" t="shared" si="44" ref="CU40:CU52">SUM(CH40:CT40)</f>
        <v>0</v>
      </c>
      <c r="CV40" s="54">
        <f aca="true" t="shared" si="45" ref="CV40:CV52">SUM(CC40,CD40,CG40,CU40)</f>
        <v>0</v>
      </c>
      <c r="CW40" s="89">
        <f t="shared" si="24"/>
      </c>
    </row>
    <row r="41" spans="1:101" s="18" customFormat="1" ht="15.75" customHeight="1">
      <c r="A41" s="61"/>
      <c r="B41" s="29" t="s">
        <v>35</v>
      </c>
      <c r="C41" s="1"/>
      <c r="D41" s="60"/>
      <c r="E41" s="60"/>
      <c r="F41" s="60"/>
      <c r="G41" s="60"/>
      <c r="H41" s="60"/>
      <c r="I41" s="60"/>
      <c r="J41" s="60"/>
      <c r="K41" s="60"/>
      <c r="L41" s="60"/>
      <c r="M41" s="60"/>
      <c r="N41" s="60"/>
      <c r="O41" s="52">
        <f t="shared" si="29"/>
        <v>0</v>
      </c>
      <c r="P41" s="54"/>
      <c r="Q41" s="60"/>
      <c r="R41" s="60"/>
      <c r="S41" s="60"/>
      <c r="T41" s="52">
        <f t="shared" si="30"/>
        <v>0</v>
      </c>
      <c r="U41" s="60"/>
      <c r="V41" s="60"/>
      <c r="W41" s="60"/>
      <c r="X41" s="60"/>
      <c r="Y41" s="60"/>
      <c r="Z41" s="52">
        <f t="shared" si="31"/>
        <v>0</v>
      </c>
      <c r="AA41" s="52">
        <f t="shared" si="32"/>
        <v>0</v>
      </c>
      <c r="AB41" s="89">
        <f t="shared" si="21"/>
      </c>
      <c r="AC41" s="53"/>
      <c r="AD41" s="60"/>
      <c r="AE41" s="60"/>
      <c r="AF41" s="60"/>
      <c r="AG41" s="60"/>
      <c r="AH41" s="60"/>
      <c r="AI41" s="52">
        <f t="shared" si="33"/>
        <v>0</v>
      </c>
      <c r="AJ41" s="60">
        <v>1</v>
      </c>
      <c r="AK41" s="60">
        <v>1</v>
      </c>
      <c r="AL41" s="60">
        <v>1</v>
      </c>
      <c r="AM41" s="60"/>
      <c r="AN41" s="60"/>
      <c r="AO41" s="52">
        <f t="shared" si="34"/>
        <v>3</v>
      </c>
      <c r="AP41" s="60"/>
      <c r="AQ41" s="60"/>
      <c r="AR41" s="60"/>
      <c r="AS41" s="60"/>
      <c r="AT41" s="60"/>
      <c r="AU41" s="52">
        <f t="shared" si="35"/>
        <v>0</v>
      </c>
      <c r="AV41" s="60"/>
      <c r="AW41" s="60"/>
      <c r="AX41" s="60"/>
      <c r="AY41" s="60"/>
      <c r="AZ41" s="60"/>
      <c r="BA41" s="52">
        <f t="shared" si="36"/>
        <v>0</v>
      </c>
      <c r="BB41" s="52">
        <f t="shared" si="37"/>
        <v>3</v>
      </c>
      <c r="BC41" s="89">
        <f t="shared" si="22"/>
        <v>0.00040691842603163264</v>
      </c>
      <c r="BD41" s="53"/>
      <c r="BE41" s="60"/>
      <c r="BF41" s="60"/>
      <c r="BG41" s="60"/>
      <c r="BH41" s="60"/>
      <c r="BI41" s="60"/>
      <c r="BJ41" s="52">
        <f t="shared" si="38"/>
        <v>0</v>
      </c>
      <c r="BK41" s="60"/>
      <c r="BL41" s="60"/>
      <c r="BM41" s="52">
        <f t="shared" si="39"/>
        <v>0</v>
      </c>
      <c r="BN41" s="60"/>
      <c r="BO41" s="60"/>
      <c r="BP41" s="60"/>
      <c r="BQ41" s="60"/>
      <c r="BR41" s="60"/>
      <c r="BS41" s="52">
        <f t="shared" si="40"/>
        <v>0</v>
      </c>
      <c r="BT41" s="60"/>
      <c r="BU41" s="60"/>
      <c r="BV41" s="60"/>
      <c r="BW41" s="60"/>
      <c r="BX41" s="60"/>
      <c r="BY41" s="52">
        <f t="shared" si="41"/>
        <v>0</v>
      </c>
      <c r="BZ41" s="52">
        <f t="shared" si="42"/>
        <v>0</v>
      </c>
      <c r="CA41" s="89">
        <f t="shared" si="23"/>
      </c>
      <c r="CB41" s="53"/>
      <c r="CC41" s="54"/>
      <c r="CD41" s="54"/>
      <c r="CE41" s="60"/>
      <c r="CF41" s="60"/>
      <c r="CG41" s="52">
        <f t="shared" si="43"/>
        <v>0</v>
      </c>
      <c r="CH41" s="60"/>
      <c r="CI41" s="60"/>
      <c r="CJ41" s="60"/>
      <c r="CK41" s="60"/>
      <c r="CL41" s="60"/>
      <c r="CM41" s="60"/>
      <c r="CN41" s="60"/>
      <c r="CO41" s="60"/>
      <c r="CP41" s="60"/>
      <c r="CQ41" s="60"/>
      <c r="CR41" s="60"/>
      <c r="CS41" s="60"/>
      <c r="CT41" s="60"/>
      <c r="CU41" s="52">
        <f t="shared" si="44"/>
        <v>0</v>
      </c>
      <c r="CV41" s="54">
        <f t="shared" si="45"/>
        <v>0</v>
      </c>
      <c r="CW41" s="89">
        <f t="shared" si="24"/>
      </c>
    </row>
    <row r="42" spans="1:101" s="18" customFormat="1" ht="15.75" customHeight="1">
      <c r="A42" s="61"/>
      <c r="B42" s="29" t="s">
        <v>46</v>
      </c>
      <c r="C42" s="1"/>
      <c r="D42" s="60"/>
      <c r="E42" s="60"/>
      <c r="F42" s="60"/>
      <c r="G42" s="60"/>
      <c r="H42" s="60"/>
      <c r="I42" s="60"/>
      <c r="J42" s="60"/>
      <c r="K42" s="60"/>
      <c r="L42" s="60"/>
      <c r="M42" s="60"/>
      <c r="N42" s="60"/>
      <c r="O42" s="52">
        <f t="shared" si="29"/>
        <v>0</v>
      </c>
      <c r="P42" s="54"/>
      <c r="Q42" s="60"/>
      <c r="R42" s="60"/>
      <c r="S42" s="60"/>
      <c r="T42" s="52">
        <f t="shared" si="30"/>
        <v>0</v>
      </c>
      <c r="U42" s="60"/>
      <c r="V42" s="60"/>
      <c r="W42" s="60"/>
      <c r="X42" s="60"/>
      <c r="Y42" s="60"/>
      <c r="Z42" s="52">
        <f t="shared" si="31"/>
        <v>0</v>
      </c>
      <c r="AA42" s="52">
        <f t="shared" si="32"/>
        <v>0</v>
      </c>
      <c r="AB42" s="89">
        <f t="shared" si="21"/>
      </c>
      <c r="AC42" s="53"/>
      <c r="AD42" s="60"/>
      <c r="AE42" s="60"/>
      <c r="AF42" s="60"/>
      <c r="AG42" s="60"/>
      <c r="AH42" s="60"/>
      <c r="AI42" s="52">
        <f t="shared" si="33"/>
        <v>0</v>
      </c>
      <c r="AJ42" s="60"/>
      <c r="AK42" s="60">
        <v>4.3</v>
      </c>
      <c r="AL42" s="60">
        <v>2.2</v>
      </c>
      <c r="AM42" s="60">
        <v>25</v>
      </c>
      <c r="AN42" s="60"/>
      <c r="AO42" s="52">
        <f t="shared" si="34"/>
        <v>31.5</v>
      </c>
      <c r="AP42" s="60"/>
      <c r="AQ42" s="60"/>
      <c r="AR42" s="60"/>
      <c r="AS42" s="60"/>
      <c r="AT42" s="60"/>
      <c r="AU42" s="52">
        <f t="shared" si="35"/>
        <v>0</v>
      </c>
      <c r="AV42" s="60"/>
      <c r="AW42" s="60"/>
      <c r="AX42" s="60"/>
      <c r="AY42" s="60"/>
      <c r="AZ42" s="60"/>
      <c r="BA42" s="52">
        <f t="shared" si="36"/>
        <v>0</v>
      </c>
      <c r="BB42" s="52">
        <f t="shared" si="37"/>
        <v>31.5</v>
      </c>
      <c r="BC42" s="89">
        <f t="shared" si="22"/>
        <v>0.004272643473332143</v>
      </c>
      <c r="BD42" s="53"/>
      <c r="BE42" s="60"/>
      <c r="BF42" s="60"/>
      <c r="BG42" s="60"/>
      <c r="BH42" s="60"/>
      <c r="BI42" s="60"/>
      <c r="BJ42" s="52">
        <f t="shared" si="38"/>
        <v>0</v>
      </c>
      <c r="BK42" s="60"/>
      <c r="BL42" s="60"/>
      <c r="BM42" s="52">
        <f t="shared" si="39"/>
        <v>0</v>
      </c>
      <c r="BN42" s="60"/>
      <c r="BO42" s="60"/>
      <c r="BP42" s="60"/>
      <c r="BQ42" s="60"/>
      <c r="BR42" s="60"/>
      <c r="BS42" s="52">
        <f t="shared" si="40"/>
        <v>0</v>
      </c>
      <c r="BT42" s="60"/>
      <c r="BU42" s="60"/>
      <c r="BV42" s="60"/>
      <c r="BW42" s="60"/>
      <c r="BX42" s="60"/>
      <c r="BY42" s="52">
        <f t="shared" si="41"/>
        <v>0</v>
      </c>
      <c r="BZ42" s="52">
        <f t="shared" si="42"/>
        <v>0</v>
      </c>
      <c r="CA42" s="89">
        <f t="shared" si="23"/>
      </c>
      <c r="CB42" s="53"/>
      <c r="CC42" s="54"/>
      <c r="CD42" s="54"/>
      <c r="CE42" s="60"/>
      <c r="CF42" s="60"/>
      <c r="CG42" s="52">
        <f t="shared" si="43"/>
        <v>0</v>
      </c>
      <c r="CH42" s="60"/>
      <c r="CI42" s="60"/>
      <c r="CJ42" s="60"/>
      <c r="CK42" s="60"/>
      <c r="CL42" s="60"/>
      <c r="CM42" s="60"/>
      <c r="CN42" s="60"/>
      <c r="CO42" s="60"/>
      <c r="CP42" s="60"/>
      <c r="CQ42" s="60"/>
      <c r="CR42" s="60"/>
      <c r="CS42" s="60"/>
      <c r="CT42" s="60"/>
      <c r="CU42" s="52">
        <f t="shared" si="44"/>
        <v>0</v>
      </c>
      <c r="CV42" s="54">
        <f t="shared" si="45"/>
        <v>0</v>
      </c>
      <c r="CW42" s="89">
        <f t="shared" si="24"/>
      </c>
    </row>
    <row r="43" spans="1:101" s="18" customFormat="1" ht="15.75" customHeight="1">
      <c r="A43" s="61"/>
      <c r="B43" s="29" t="s">
        <v>36</v>
      </c>
      <c r="C43" s="1"/>
      <c r="D43" s="60"/>
      <c r="E43" s="60"/>
      <c r="F43" s="60"/>
      <c r="G43" s="60"/>
      <c r="H43" s="60"/>
      <c r="I43" s="60"/>
      <c r="J43" s="60"/>
      <c r="K43" s="60"/>
      <c r="L43" s="60"/>
      <c r="M43" s="60"/>
      <c r="N43" s="60"/>
      <c r="O43" s="52">
        <f t="shared" si="29"/>
        <v>0</v>
      </c>
      <c r="P43" s="54"/>
      <c r="Q43" s="60"/>
      <c r="R43" s="60"/>
      <c r="S43" s="60"/>
      <c r="T43" s="52">
        <f t="shared" si="30"/>
        <v>0</v>
      </c>
      <c r="U43" s="60"/>
      <c r="V43" s="60"/>
      <c r="W43" s="60"/>
      <c r="X43" s="60"/>
      <c r="Y43" s="60"/>
      <c r="Z43" s="52">
        <f t="shared" si="31"/>
        <v>0</v>
      </c>
      <c r="AA43" s="52">
        <f t="shared" si="32"/>
        <v>0</v>
      </c>
      <c r="AB43" s="89">
        <f t="shared" si="21"/>
      </c>
      <c r="AC43" s="53"/>
      <c r="AD43" s="60"/>
      <c r="AE43" s="60"/>
      <c r="AF43" s="60"/>
      <c r="AG43" s="60"/>
      <c r="AH43" s="60"/>
      <c r="AI43" s="52">
        <f t="shared" si="33"/>
        <v>0</v>
      </c>
      <c r="AJ43" s="60"/>
      <c r="AK43" s="60">
        <v>4.00969526</v>
      </c>
      <c r="AL43" s="60">
        <v>7.669700000000001</v>
      </c>
      <c r="AM43" s="60">
        <v>5.0173000000000005</v>
      </c>
      <c r="AN43" s="60"/>
      <c r="AO43" s="52">
        <f t="shared" si="34"/>
        <v>16.69669526</v>
      </c>
      <c r="AP43" s="60"/>
      <c r="AQ43" s="60"/>
      <c r="AR43" s="60"/>
      <c r="AS43" s="60"/>
      <c r="AT43" s="60"/>
      <c r="AU43" s="52">
        <f t="shared" si="35"/>
        <v>0</v>
      </c>
      <c r="AV43" s="60"/>
      <c r="AW43" s="60"/>
      <c r="AX43" s="60"/>
      <c r="AY43" s="60"/>
      <c r="AZ43" s="60"/>
      <c r="BA43" s="52">
        <f t="shared" si="36"/>
        <v>0</v>
      </c>
      <c r="BB43" s="52">
        <f t="shared" si="37"/>
        <v>16.69669526</v>
      </c>
      <c r="BC43" s="89">
        <f t="shared" si="22"/>
        <v>0.0022647309850430068</v>
      </c>
      <c r="BD43" s="53"/>
      <c r="BE43" s="60"/>
      <c r="BF43" s="60"/>
      <c r="BG43" s="60"/>
      <c r="BH43" s="60"/>
      <c r="BI43" s="60"/>
      <c r="BJ43" s="52">
        <f t="shared" si="38"/>
        <v>0</v>
      </c>
      <c r="BK43" s="60"/>
      <c r="BL43" s="60"/>
      <c r="BM43" s="52">
        <f t="shared" si="39"/>
        <v>0</v>
      </c>
      <c r="BN43" s="60"/>
      <c r="BO43" s="60"/>
      <c r="BP43" s="60"/>
      <c r="BQ43" s="60"/>
      <c r="BR43" s="60"/>
      <c r="BS43" s="52">
        <f t="shared" si="40"/>
        <v>0</v>
      </c>
      <c r="BT43" s="60"/>
      <c r="BU43" s="60"/>
      <c r="BV43" s="60"/>
      <c r="BW43" s="60"/>
      <c r="BX43" s="60"/>
      <c r="BY43" s="52">
        <f t="shared" si="41"/>
        <v>0</v>
      </c>
      <c r="BZ43" s="52">
        <f t="shared" si="42"/>
        <v>0</v>
      </c>
      <c r="CA43" s="89">
        <f t="shared" si="23"/>
      </c>
      <c r="CB43" s="53"/>
      <c r="CC43" s="54"/>
      <c r="CD43" s="54"/>
      <c r="CE43" s="60"/>
      <c r="CF43" s="60"/>
      <c r="CG43" s="52">
        <f t="shared" si="43"/>
        <v>0</v>
      </c>
      <c r="CH43" s="60"/>
      <c r="CI43" s="60"/>
      <c r="CJ43" s="60"/>
      <c r="CK43" s="60"/>
      <c r="CL43" s="60"/>
      <c r="CM43" s="60"/>
      <c r="CN43" s="60"/>
      <c r="CO43" s="60"/>
      <c r="CP43" s="60"/>
      <c r="CQ43" s="60"/>
      <c r="CR43" s="60"/>
      <c r="CS43" s="60"/>
      <c r="CT43" s="60"/>
      <c r="CU43" s="52">
        <f t="shared" si="44"/>
        <v>0</v>
      </c>
      <c r="CV43" s="54">
        <f t="shared" si="45"/>
        <v>0</v>
      </c>
      <c r="CW43" s="89">
        <f t="shared" si="24"/>
      </c>
    </row>
    <row r="44" spans="1:101" s="18" customFormat="1" ht="15.75" customHeight="1">
      <c r="A44" s="61"/>
      <c r="B44" s="29" t="s">
        <v>47</v>
      </c>
      <c r="C44" s="1"/>
      <c r="D44" s="60"/>
      <c r="E44" s="60"/>
      <c r="F44" s="60"/>
      <c r="G44" s="60"/>
      <c r="H44" s="60"/>
      <c r="I44" s="60"/>
      <c r="J44" s="60"/>
      <c r="K44" s="60"/>
      <c r="L44" s="60"/>
      <c r="M44" s="60"/>
      <c r="N44" s="60"/>
      <c r="O44" s="52">
        <f t="shared" si="29"/>
        <v>0</v>
      </c>
      <c r="P44" s="54"/>
      <c r="Q44" s="60"/>
      <c r="R44" s="60"/>
      <c r="S44" s="60"/>
      <c r="T44" s="52">
        <f t="shared" si="30"/>
        <v>0</v>
      </c>
      <c r="U44" s="60"/>
      <c r="V44" s="60"/>
      <c r="W44" s="60"/>
      <c r="X44" s="60"/>
      <c r="Y44" s="60"/>
      <c r="Z44" s="52">
        <f t="shared" si="31"/>
        <v>0</v>
      </c>
      <c r="AA44" s="52">
        <f t="shared" si="32"/>
        <v>0</v>
      </c>
      <c r="AB44" s="89">
        <f t="shared" si="21"/>
      </c>
      <c r="AC44" s="53"/>
      <c r="AD44" s="60"/>
      <c r="AE44" s="60"/>
      <c r="AF44" s="60"/>
      <c r="AG44" s="60"/>
      <c r="AH44" s="60"/>
      <c r="AI44" s="52">
        <f t="shared" si="33"/>
        <v>0</v>
      </c>
      <c r="AJ44" s="60"/>
      <c r="AK44" s="60"/>
      <c r="AL44" s="60">
        <v>3.181</v>
      </c>
      <c r="AM44" s="60"/>
      <c r="AN44" s="60"/>
      <c r="AO44" s="52">
        <f t="shared" si="34"/>
        <v>3.181</v>
      </c>
      <c r="AP44" s="60"/>
      <c r="AQ44" s="60"/>
      <c r="AR44" s="60"/>
      <c r="AS44" s="60"/>
      <c r="AT44" s="60"/>
      <c r="AU44" s="52">
        <f t="shared" si="35"/>
        <v>0</v>
      </c>
      <c r="AV44" s="60"/>
      <c r="AW44" s="60"/>
      <c r="AX44" s="60"/>
      <c r="AY44" s="60"/>
      <c r="AZ44" s="60"/>
      <c r="BA44" s="52">
        <f t="shared" si="36"/>
        <v>0</v>
      </c>
      <c r="BB44" s="52">
        <f t="shared" si="37"/>
        <v>3.181</v>
      </c>
      <c r="BC44" s="89">
        <f t="shared" si="22"/>
        <v>0.0004314691710688745</v>
      </c>
      <c r="BD44" s="53"/>
      <c r="BE44" s="60"/>
      <c r="BF44" s="60"/>
      <c r="BG44" s="60"/>
      <c r="BH44" s="60"/>
      <c r="BI44" s="60"/>
      <c r="BJ44" s="52">
        <f t="shared" si="38"/>
        <v>0</v>
      </c>
      <c r="BK44" s="60"/>
      <c r="BL44" s="60"/>
      <c r="BM44" s="52">
        <f t="shared" si="39"/>
        <v>0</v>
      </c>
      <c r="BN44" s="60"/>
      <c r="BO44" s="60"/>
      <c r="BP44" s="60"/>
      <c r="BQ44" s="60"/>
      <c r="BR44" s="60"/>
      <c r="BS44" s="52">
        <f t="shared" si="40"/>
        <v>0</v>
      </c>
      <c r="BT44" s="60"/>
      <c r="BU44" s="60"/>
      <c r="BV44" s="60"/>
      <c r="BW44" s="60"/>
      <c r="BX44" s="60"/>
      <c r="BY44" s="52">
        <f t="shared" si="41"/>
        <v>0</v>
      </c>
      <c r="BZ44" s="52">
        <f t="shared" si="42"/>
        <v>0</v>
      </c>
      <c r="CA44" s="89">
        <f t="shared" si="23"/>
      </c>
      <c r="CB44" s="53"/>
      <c r="CC44" s="54"/>
      <c r="CD44" s="54"/>
      <c r="CE44" s="60"/>
      <c r="CF44" s="60"/>
      <c r="CG44" s="52">
        <f t="shared" si="43"/>
        <v>0</v>
      </c>
      <c r="CH44" s="60"/>
      <c r="CI44" s="60"/>
      <c r="CJ44" s="60"/>
      <c r="CK44" s="60"/>
      <c r="CL44" s="60"/>
      <c r="CM44" s="60"/>
      <c r="CN44" s="60"/>
      <c r="CO44" s="60"/>
      <c r="CP44" s="60"/>
      <c r="CQ44" s="60"/>
      <c r="CR44" s="60"/>
      <c r="CS44" s="60"/>
      <c r="CT44" s="60"/>
      <c r="CU44" s="52">
        <f t="shared" si="44"/>
        <v>0</v>
      </c>
      <c r="CV44" s="54">
        <f t="shared" si="45"/>
        <v>0</v>
      </c>
      <c r="CW44" s="89">
        <f t="shared" si="24"/>
      </c>
    </row>
    <row r="45" spans="1:101" s="18" customFormat="1" ht="30" customHeight="1">
      <c r="A45" s="61"/>
      <c r="B45" s="29" t="s">
        <v>37</v>
      </c>
      <c r="C45" s="1"/>
      <c r="D45" s="60"/>
      <c r="E45" s="60"/>
      <c r="F45" s="60"/>
      <c r="G45" s="60"/>
      <c r="H45" s="60"/>
      <c r="I45" s="60"/>
      <c r="J45" s="60"/>
      <c r="K45" s="60"/>
      <c r="L45" s="60"/>
      <c r="M45" s="60"/>
      <c r="N45" s="60"/>
      <c r="O45" s="52">
        <f t="shared" si="29"/>
        <v>0</v>
      </c>
      <c r="P45" s="54"/>
      <c r="Q45" s="60"/>
      <c r="R45" s="60"/>
      <c r="S45" s="60"/>
      <c r="T45" s="52">
        <f t="shared" si="30"/>
        <v>0</v>
      </c>
      <c r="U45" s="60"/>
      <c r="V45" s="60"/>
      <c r="W45" s="60"/>
      <c r="X45" s="60"/>
      <c r="Y45" s="60"/>
      <c r="Z45" s="52">
        <f t="shared" si="31"/>
        <v>0</v>
      </c>
      <c r="AA45" s="52">
        <f t="shared" si="32"/>
        <v>0</v>
      </c>
      <c r="AB45" s="89">
        <f t="shared" si="21"/>
      </c>
      <c r="AC45" s="53"/>
      <c r="AD45" s="60"/>
      <c r="AE45" s="60"/>
      <c r="AF45" s="60"/>
      <c r="AG45" s="60"/>
      <c r="AH45" s="60"/>
      <c r="AI45" s="52">
        <f t="shared" si="33"/>
        <v>0</v>
      </c>
      <c r="AJ45" s="60"/>
      <c r="AK45" s="60"/>
      <c r="AL45" s="60"/>
      <c r="AM45" s="60">
        <v>2</v>
      </c>
      <c r="AN45" s="60"/>
      <c r="AO45" s="52">
        <f t="shared" si="34"/>
        <v>2</v>
      </c>
      <c r="AP45" s="60"/>
      <c r="AQ45" s="60"/>
      <c r="AR45" s="60"/>
      <c r="AS45" s="60"/>
      <c r="AT45" s="60"/>
      <c r="AU45" s="52">
        <f t="shared" si="35"/>
        <v>0</v>
      </c>
      <c r="AV45" s="60"/>
      <c r="AW45" s="60"/>
      <c r="AX45" s="60"/>
      <c r="AY45" s="60"/>
      <c r="AZ45" s="60"/>
      <c r="BA45" s="52">
        <f t="shared" si="36"/>
        <v>0</v>
      </c>
      <c r="BB45" s="52">
        <f t="shared" si="37"/>
        <v>2</v>
      </c>
      <c r="BC45" s="89">
        <f t="shared" si="22"/>
        <v>0.0002712789506877551</v>
      </c>
      <c r="BD45" s="53"/>
      <c r="BE45" s="60"/>
      <c r="BF45" s="60"/>
      <c r="BG45" s="60"/>
      <c r="BH45" s="60"/>
      <c r="BI45" s="60"/>
      <c r="BJ45" s="52">
        <f t="shared" si="38"/>
        <v>0</v>
      </c>
      <c r="BK45" s="60"/>
      <c r="BL45" s="60"/>
      <c r="BM45" s="52">
        <f t="shared" si="39"/>
        <v>0</v>
      </c>
      <c r="BN45" s="60"/>
      <c r="BO45" s="60"/>
      <c r="BP45" s="60"/>
      <c r="BQ45" s="60"/>
      <c r="BR45" s="60"/>
      <c r="BS45" s="52">
        <f t="shared" si="40"/>
        <v>0</v>
      </c>
      <c r="BT45" s="60"/>
      <c r="BU45" s="60"/>
      <c r="BV45" s="60"/>
      <c r="BW45" s="60"/>
      <c r="BX45" s="60"/>
      <c r="BY45" s="52">
        <f t="shared" si="41"/>
        <v>0</v>
      </c>
      <c r="BZ45" s="52">
        <f t="shared" si="42"/>
        <v>0</v>
      </c>
      <c r="CA45" s="89">
        <f t="shared" si="23"/>
      </c>
      <c r="CB45" s="53"/>
      <c r="CC45" s="54"/>
      <c r="CD45" s="54"/>
      <c r="CE45" s="60"/>
      <c r="CF45" s="60"/>
      <c r="CG45" s="52">
        <f t="shared" si="43"/>
        <v>0</v>
      </c>
      <c r="CH45" s="60"/>
      <c r="CI45" s="60"/>
      <c r="CJ45" s="60"/>
      <c r="CK45" s="60"/>
      <c r="CL45" s="60"/>
      <c r="CM45" s="60"/>
      <c r="CN45" s="60"/>
      <c r="CO45" s="60"/>
      <c r="CP45" s="60"/>
      <c r="CQ45" s="60"/>
      <c r="CR45" s="60"/>
      <c r="CS45" s="60"/>
      <c r="CT45" s="60"/>
      <c r="CU45" s="52">
        <f t="shared" si="44"/>
        <v>0</v>
      </c>
      <c r="CV45" s="54">
        <f t="shared" si="45"/>
        <v>0</v>
      </c>
      <c r="CW45" s="89">
        <f t="shared" si="24"/>
      </c>
    </row>
    <row r="46" spans="1:101" s="18" customFormat="1" ht="15.75" customHeight="1">
      <c r="A46" s="61"/>
      <c r="B46" s="29" t="s">
        <v>39</v>
      </c>
      <c r="C46" s="1"/>
      <c r="D46" s="60"/>
      <c r="E46" s="60"/>
      <c r="F46" s="60"/>
      <c r="G46" s="60"/>
      <c r="H46" s="60"/>
      <c r="I46" s="60"/>
      <c r="J46" s="60"/>
      <c r="K46" s="60"/>
      <c r="L46" s="60"/>
      <c r="M46" s="60"/>
      <c r="N46" s="60"/>
      <c r="O46" s="52">
        <f t="shared" si="29"/>
        <v>0</v>
      </c>
      <c r="P46" s="54"/>
      <c r="Q46" s="60"/>
      <c r="R46" s="60"/>
      <c r="S46" s="60"/>
      <c r="T46" s="52">
        <f t="shared" si="30"/>
        <v>0</v>
      </c>
      <c r="U46" s="60"/>
      <c r="V46" s="60"/>
      <c r="W46" s="60"/>
      <c r="X46" s="60"/>
      <c r="Y46" s="60"/>
      <c r="Z46" s="52">
        <f t="shared" si="31"/>
        <v>0</v>
      </c>
      <c r="AA46" s="52">
        <f t="shared" si="32"/>
        <v>0</v>
      </c>
      <c r="AB46" s="89">
        <f t="shared" si="21"/>
      </c>
      <c r="AC46" s="53"/>
      <c r="AD46" s="60"/>
      <c r="AE46" s="60"/>
      <c r="AF46" s="60"/>
      <c r="AG46" s="60"/>
      <c r="AH46" s="60"/>
      <c r="AI46" s="52">
        <f t="shared" si="33"/>
        <v>0</v>
      </c>
      <c r="AJ46" s="60">
        <v>2.361</v>
      </c>
      <c r="AK46" s="60"/>
      <c r="AL46" s="60"/>
      <c r="AM46" s="60"/>
      <c r="AN46" s="60"/>
      <c r="AO46" s="52">
        <f t="shared" si="34"/>
        <v>2.361</v>
      </c>
      <c r="AP46" s="60"/>
      <c r="AQ46" s="60"/>
      <c r="AR46" s="60"/>
      <c r="AS46" s="60"/>
      <c r="AT46" s="60"/>
      <c r="AU46" s="52">
        <f t="shared" si="35"/>
        <v>0</v>
      </c>
      <c r="AV46" s="60"/>
      <c r="AW46" s="60"/>
      <c r="AX46" s="60"/>
      <c r="AY46" s="60"/>
      <c r="AZ46" s="60"/>
      <c r="BA46" s="52">
        <f t="shared" si="36"/>
        <v>0</v>
      </c>
      <c r="BB46" s="52">
        <f t="shared" si="37"/>
        <v>2.361</v>
      </c>
      <c r="BC46" s="89">
        <f t="shared" si="22"/>
        <v>0.00032024480128689493</v>
      </c>
      <c r="BD46" s="53"/>
      <c r="BE46" s="60"/>
      <c r="BF46" s="60"/>
      <c r="BG46" s="60"/>
      <c r="BH46" s="60"/>
      <c r="BI46" s="60"/>
      <c r="BJ46" s="52">
        <f t="shared" si="38"/>
        <v>0</v>
      </c>
      <c r="BK46" s="60"/>
      <c r="BL46" s="60"/>
      <c r="BM46" s="52">
        <f t="shared" si="39"/>
        <v>0</v>
      </c>
      <c r="BN46" s="60"/>
      <c r="BO46" s="60"/>
      <c r="BP46" s="60"/>
      <c r="BQ46" s="60"/>
      <c r="BR46" s="60"/>
      <c r="BS46" s="52">
        <f t="shared" si="40"/>
        <v>0</v>
      </c>
      <c r="BT46" s="60"/>
      <c r="BU46" s="60"/>
      <c r="BV46" s="60"/>
      <c r="BW46" s="60"/>
      <c r="BX46" s="60"/>
      <c r="BY46" s="52">
        <f t="shared" si="41"/>
        <v>0</v>
      </c>
      <c r="BZ46" s="52">
        <f t="shared" si="42"/>
        <v>0</v>
      </c>
      <c r="CA46" s="89">
        <f t="shared" si="23"/>
      </c>
      <c r="CB46" s="53"/>
      <c r="CC46" s="54"/>
      <c r="CD46" s="54"/>
      <c r="CE46" s="60"/>
      <c r="CF46" s="60"/>
      <c r="CG46" s="52">
        <f t="shared" si="43"/>
        <v>0</v>
      </c>
      <c r="CH46" s="60"/>
      <c r="CI46" s="60"/>
      <c r="CJ46" s="60"/>
      <c r="CK46" s="60"/>
      <c r="CL46" s="60"/>
      <c r="CM46" s="60"/>
      <c r="CN46" s="60"/>
      <c r="CO46" s="60"/>
      <c r="CP46" s="60"/>
      <c r="CQ46" s="60"/>
      <c r="CR46" s="60"/>
      <c r="CS46" s="60"/>
      <c r="CT46" s="60"/>
      <c r="CU46" s="52">
        <f t="shared" si="44"/>
        <v>0</v>
      </c>
      <c r="CV46" s="54">
        <f t="shared" si="45"/>
        <v>0</v>
      </c>
      <c r="CW46" s="89">
        <f t="shared" si="24"/>
      </c>
    </row>
    <row r="47" spans="1:101" s="18" customFormat="1" ht="15.75" customHeight="1">
      <c r="A47" s="61"/>
      <c r="B47" s="29" t="s">
        <v>40</v>
      </c>
      <c r="C47" s="1"/>
      <c r="D47" s="60"/>
      <c r="E47" s="60"/>
      <c r="F47" s="60"/>
      <c r="G47" s="60"/>
      <c r="H47" s="60"/>
      <c r="I47" s="60"/>
      <c r="J47" s="60"/>
      <c r="K47" s="60"/>
      <c r="L47" s="60">
        <v>5.8</v>
      </c>
      <c r="M47" s="60">
        <v>5.9</v>
      </c>
      <c r="N47" s="60">
        <v>4</v>
      </c>
      <c r="O47" s="52">
        <f t="shared" si="29"/>
        <v>15.7</v>
      </c>
      <c r="P47" s="54"/>
      <c r="Q47" s="60"/>
      <c r="R47" s="60"/>
      <c r="S47" s="60"/>
      <c r="T47" s="52">
        <f t="shared" si="30"/>
        <v>0</v>
      </c>
      <c r="U47" s="60"/>
      <c r="V47" s="60"/>
      <c r="W47" s="60"/>
      <c r="X47" s="60"/>
      <c r="Y47" s="60"/>
      <c r="Z47" s="52">
        <f t="shared" si="31"/>
        <v>0</v>
      </c>
      <c r="AA47" s="52">
        <f t="shared" si="32"/>
        <v>15.7</v>
      </c>
      <c r="AB47" s="89">
        <f t="shared" si="21"/>
        <v>0.0037457185684219444</v>
      </c>
      <c r="AC47" s="53"/>
      <c r="AD47" s="60"/>
      <c r="AE47" s="60"/>
      <c r="AF47" s="60"/>
      <c r="AG47" s="60"/>
      <c r="AH47" s="60"/>
      <c r="AI47" s="52">
        <f t="shared" si="33"/>
        <v>0</v>
      </c>
      <c r="AJ47" s="60">
        <v>3.138031</v>
      </c>
      <c r="AK47" s="60">
        <v>3.01936212865</v>
      </c>
      <c r="AL47" s="60">
        <v>1.9317987200000002</v>
      </c>
      <c r="AM47" s="60">
        <v>1.3589</v>
      </c>
      <c r="AN47" s="60"/>
      <c r="AO47" s="52">
        <f t="shared" si="34"/>
        <v>9.44809184865</v>
      </c>
      <c r="AP47" s="60"/>
      <c r="AQ47" s="60"/>
      <c r="AR47" s="60"/>
      <c r="AS47" s="60"/>
      <c r="AT47" s="60"/>
      <c r="AU47" s="52">
        <f t="shared" si="35"/>
        <v>0</v>
      </c>
      <c r="AV47" s="60"/>
      <c r="AW47" s="60"/>
      <c r="AX47" s="60"/>
      <c r="AY47" s="60"/>
      <c r="AZ47" s="60"/>
      <c r="BA47" s="52">
        <f t="shared" si="36"/>
        <v>0</v>
      </c>
      <c r="BB47" s="52">
        <f t="shared" si="37"/>
        <v>9.44809184865</v>
      </c>
      <c r="BC47" s="89">
        <f t="shared" si="22"/>
        <v>0.001281534221351652</v>
      </c>
      <c r="BD47" s="53"/>
      <c r="BE47" s="60"/>
      <c r="BF47" s="60"/>
      <c r="BG47" s="60"/>
      <c r="BH47" s="60"/>
      <c r="BI47" s="60"/>
      <c r="BJ47" s="52">
        <f t="shared" si="38"/>
        <v>0</v>
      </c>
      <c r="BK47" s="60"/>
      <c r="BL47" s="60"/>
      <c r="BM47" s="52">
        <f t="shared" si="39"/>
        <v>0</v>
      </c>
      <c r="BN47" s="60"/>
      <c r="BO47" s="60"/>
      <c r="BP47" s="60"/>
      <c r="BQ47" s="60"/>
      <c r="BR47" s="60"/>
      <c r="BS47" s="52">
        <f t="shared" si="40"/>
        <v>0</v>
      </c>
      <c r="BT47" s="60"/>
      <c r="BU47" s="60"/>
      <c r="BV47" s="60"/>
      <c r="BW47" s="60"/>
      <c r="BX47" s="60"/>
      <c r="BY47" s="52">
        <f t="shared" si="41"/>
        <v>0</v>
      </c>
      <c r="BZ47" s="52">
        <f t="shared" si="42"/>
        <v>0</v>
      </c>
      <c r="CA47" s="89">
        <f t="shared" si="23"/>
      </c>
      <c r="CB47" s="53"/>
      <c r="CC47" s="54"/>
      <c r="CD47" s="54"/>
      <c r="CE47" s="60"/>
      <c r="CF47" s="60"/>
      <c r="CG47" s="52">
        <f t="shared" si="43"/>
        <v>0</v>
      </c>
      <c r="CH47" s="60"/>
      <c r="CI47" s="60"/>
      <c r="CJ47" s="60"/>
      <c r="CK47" s="60"/>
      <c r="CL47" s="60"/>
      <c r="CM47" s="60"/>
      <c r="CN47" s="60"/>
      <c r="CO47" s="60"/>
      <c r="CP47" s="60"/>
      <c r="CQ47" s="60"/>
      <c r="CR47" s="60"/>
      <c r="CS47" s="60"/>
      <c r="CT47" s="60"/>
      <c r="CU47" s="52">
        <f t="shared" si="44"/>
        <v>0</v>
      </c>
      <c r="CV47" s="54">
        <f t="shared" si="45"/>
        <v>0</v>
      </c>
      <c r="CW47" s="89">
        <f t="shared" si="24"/>
      </c>
    </row>
    <row r="48" spans="1:101" s="18" customFormat="1" ht="15.75" customHeight="1">
      <c r="A48" s="61"/>
      <c r="B48" s="29" t="s">
        <v>41</v>
      </c>
      <c r="C48" s="1"/>
      <c r="D48" s="60"/>
      <c r="E48" s="60"/>
      <c r="F48" s="60"/>
      <c r="G48" s="60"/>
      <c r="H48" s="60"/>
      <c r="I48" s="60"/>
      <c r="J48" s="60"/>
      <c r="K48" s="60"/>
      <c r="L48" s="60"/>
      <c r="M48" s="60"/>
      <c r="N48" s="60"/>
      <c r="O48" s="52">
        <f t="shared" si="29"/>
        <v>0</v>
      </c>
      <c r="P48" s="54"/>
      <c r="Q48" s="60"/>
      <c r="R48" s="60"/>
      <c r="S48" s="60"/>
      <c r="T48" s="52">
        <f t="shared" si="30"/>
        <v>0</v>
      </c>
      <c r="U48" s="60"/>
      <c r="V48" s="60"/>
      <c r="W48" s="60"/>
      <c r="X48" s="60"/>
      <c r="Y48" s="60"/>
      <c r="Z48" s="52">
        <f t="shared" si="31"/>
        <v>0</v>
      </c>
      <c r="AA48" s="52">
        <f t="shared" si="32"/>
        <v>0</v>
      </c>
      <c r="AB48" s="89">
        <f t="shared" si="21"/>
      </c>
      <c r="AC48" s="53"/>
      <c r="AD48" s="60"/>
      <c r="AE48" s="60"/>
      <c r="AF48" s="60"/>
      <c r="AG48" s="60"/>
      <c r="AH48" s="60"/>
      <c r="AI48" s="52">
        <f t="shared" si="33"/>
        <v>0</v>
      </c>
      <c r="AJ48" s="60"/>
      <c r="AK48" s="60">
        <v>1.5</v>
      </c>
      <c r="AL48" s="60">
        <v>2.5</v>
      </c>
      <c r="AM48" s="60"/>
      <c r="AN48" s="60"/>
      <c r="AO48" s="52">
        <f t="shared" si="34"/>
        <v>4</v>
      </c>
      <c r="AP48" s="60"/>
      <c r="AQ48" s="60"/>
      <c r="AR48" s="60"/>
      <c r="AS48" s="60"/>
      <c r="AT48" s="60"/>
      <c r="AU48" s="52">
        <f t="shared" si="35"/>
        <v>0</v>
      </c>
      <c r="AV48" s="60"/>
      <c r="AW48" s="60"/>
      <c r="AX48" s="60"/>
      <c r="AY48" s="60"/>
      <c r="AZ48" s="60"/>
      <c r="BA48" s="52">
        <f t="shared" si="36"/>
        <v>0</v>
      </c>
      <c r="BB48" s="52">
        <f t="shared" si="37"/>
        <v>4</v>
      </c>
      <c r="BC48" s="89">
        <f t="shared" si="22"/>
        <v>0.0005425579013755102</v>
      </c>
      <c r="BD48" s="53"/>
      <c r="BE48" s="60"/>
      <c r="BF48" s="60"/>
      <c r="BG48" s="60"/>
      <c r="BH48" s="60"/>
      <c r="BI48" s="60"/>
      <c r="BJ48" s="52">
        <f t="shared" si="38"/>
        <v>0</v>
      </c>
      <c r="BK48" s="60"/>
      <c r="BL48" s="60"/>
      <c r="BM48" s="52">
        <f t="shared" si="39"/>
        <v>0</v>
      </c>
      <c r="BN48" s="60"/>
      <c r="BO48" s="60"/>
      <c r="BP48" s="60"/>
      <c r="BQ48" s="60"/>
      <c r="BR48" s="60"/>
      <c r="BS48" s="52">
        <f t="shared" si="40"/>
        <v>0</v>
      </c>
      <c r="BT48" s="60"/>
      <c r="BU48" s="60"/>
      <c r="BV48" s="60"/>
      <c r="BW48" s="60"/>
      <c r="BX48" s="60"/>
      <c r="BY48" s="52">
        <f t="shared" si="41"/>
        <v>0</v>
      </c>
      <c r="BZ48" s="52">
        <f t="shared" si="42"/>
        <v>0</v>
      </c>
      <c r="CA48" s="89">
        <f t="shared" si="23"/>
      </c>
      <c r="CB48" s="53"/>
      <c r="CC48" s="54"/>
      <c r="CD48" s="54"/>
      <c r="CE48" s="60"/>
      <c r="CF48" s="60"/>
      <c r="CG48" s="52">
        <f t="shared" si="43"/>
        <v>0</v>
      </c>
      <c r="CH48" s="60"/>
      <c r="CI48" s="60"/>
      <c r="CJ48" s="60"/>
      <c r="CK48" s="60"/>
      <c r="CL48" s="60"/>
      <c r="CM48" s="60"/>
      <c r="CN48" s="60"/>
      <c r="CO48" s="60"/>
      <c r="CP48" s="60"/>
      <c r="CQ48" s="60"/>
      <c r="CR48" s="60"/>
      <c r="CS48" s="60"/>
      <c r="CT48" s="60"/>
      <c r="CU48" s="52">
        <f t="shared" si="44"/>
        <v>0</v>
      </c>
      <c r="CV48" s="54">
        <f t="shared" si="45"/>
        <v>0</v>
      </c>
      <c r="CW48" s="89">
        <f t="shared" si="24"/>
      </c>
    </row>
    <row r="49" spans="1:101" s="18" customFormat="1" ht="15.75" customHeight="1">
      <c r="A49" s="61"/>
      <c r="B49" s="29" t="s">
        <v>42</v>
      </c>
      <c r="C49" s="1"/>
      <c r="D49" s="60"/>
      <c r="E49" s="60"/>
      <c r="F49" s="60"/>
      <c r="G49" s="60"/>
      <c r="H49" s="60"/>
      <c r="I49" s="60"/>
      <c r="J49" s="60"/>
      <c r="K49" s="60"/>
      <c r="L49" s="60"/>
      <c r="M49" s="60"/>
      <c r="N49" s="60"/>
      <c r="O49" s="52">
        <f t="shared" si="29"/>
        <v>0</v>
      </c>
      <c r="P49" s="54"/>
      <c r="Q49" s="60"/>
      <c r="R49" s="60"/>
      <c r="S49" s="60"/>
      <c r="T49" s="52">
        <f t="shared" si="30"/>
        <v>0</v>
      </c>
      <c r="U49" s="60"/>
      <c r="V49" s="60"/>
      <c r="W49" s="60"/>
      <c r="X49" s="60"/>
      <c r="Y49" s="60"/>
      <c r="Z49" s="52">
        <f t="shared" si="31"/>
        <v>0</v>
      </c>
      <c r="AA49" s="52">
        <f t="shared" si="32"/>
        <v>0</v>
      </c>
      <c r="AB49" s="89">
        <f t="shared" si="21"/>
      </c>
      <c r="AC49" s="53"/>
      <c r="AD49" s="60"/>
      <c r="AE49" s="60"/>
      <c r="AF49" s="60"/>
      <c r="AG49" s="60"/>
      <c r="AH49" s="60"/>
      <c r="AI49" s="52">
        <f t="shared" si="33"/>
        <v>0</v>
      </c>
      <c r="AJ49" s="60"/>
      <c r="AK49" s="60"/>
      <c r="AL49" s="60"/>
      <c r="AM49" s="60">
        <v>7.5</v>
      </c>
      <c r="AN49" s="60">
        <v>7.5</v>
      </c>
      <c r="AO49" s="52">
        <f t="shared" si="34"/>
        <v>15</v>
      </c>
      <c r="AP49" s="60"/>
      <c r="AQ49" s="60"/>
      <c r="AR49" s="60"/>
      <c r="AS49" s="60"/>
      <c r="AT49" s="60"/>
      <c r="AU49" s="52">
        <f t="shared" si="35"/>
        <v>0</v>
      </c>
      <c r="AV49" s="60"/>
      <c r="AW49" s="60"/>
      <c r="AX49" s="60"/>
      <c r="AY49" s="60"/>
      <c r="AZ49" s="60"/>
      <c r="BA49" s="52">
        <f t="shared" si="36"/>
        <v>0</v>
      </c>
      <c r="BB49" s="52">
        <f t="shared" si="37"/>
        <v>15</v>
      </c>
      <c r="BC49" s="89">
        <f t="shared" si="22"/>
        <v>0.0020345921301581633</v>
      </c>
      <c r="BD49" s="53"/>
      <c r="BE49" s="60"/>
      <c r="BF49" s="60"/>
      <c r="BG49" s="60"/>
      <c r="BH49" s="60"/>
      <c r="BI49" s="60"/>
      <c r="BJ49" s="52">
        <f t="shared" si="38"/>
        <v>0</v>
      </c>
      <c r="BK49" s="60">
        <v>7.5</v>
      </c>
      <c r="BL49" s="60">
        <v>7.5</v>
      </c>
      <c r="BM49" s="52">
        <f t="shared" si="39"/>
        <v>15</v>
      </c>
      <c r="BN49" s="60"/>
      <c r="BO49" s="60"/>
      <c r="BP49" s="60"/>
      <c r="BQ49" s="60"/>
      <c r="BR49" s="60"/>
      <c r="BS49" s="52">
        <f t="shared" si="40"/>
        <v>0</v>
      </c>
      <c r="BT49" s="60"/>
      <c r="BU49" s="60"/>
      <c r="BV49" s="60"/>
      <c r="BW49" s="60"/>
      <c r="BX49" s="60"/>
      <c r="BY49" s="52">
        <f t="shared" si="41"/>
        <v>0</v>
      </c>
      <c r="BZ49" s="52">
        <f t="shared" si="42"/>
        <v>15</v>
      </c>
      <c r="CA49" s="89">
        <f t="shared" si="23"/>
        <v>0.005699701759963666</v>
      </c>
      <c r="CB49" s="53"/>
      <c r="CC49" s="54"/>
      <c r="CD49" s="54"/>
      <c r="CE49" s="60"/>
      <c r="CF49" s="60"/>
      <c r="CG49" s="52">
        <f t="shared" si="43"/>
        <v>0</v>
      </c>
      <c r="CH49" s="60"/>
      <c r="CI49" s="60"/>
      <c r="CJ49" s="60"/>
      <c r="CK49" s="60"/>
      <c r="CL49" s="60"/>
      <c r="CM49" s="60"/>
      <c r="CN49" s="60"/>
      <c r="CO49" s="60"/>
      <c r="CP49" s="60"/>
      <c r="CQ49" s="60"/>
      <c r="CR49" s="60"/>
      <c r="CS49" s="60"/>
      <c r="CT49" s="60"/>
      <c r="CU49" s="52">
        <f t="shared" si="44"/>
        <v>0</v>
      </c>
      <c r="CV49" s="54">
        <f t="shared" si="45"/>
        <v>0</v>
      </c>
      <c r="CW49" s="89">
        <f t="shared" si="24"/>
      </c>
    </row>
    <row r="50" spans="1:101" s="18" customFormat="1" ht="15.75" customHeight="1">
      <c r="A50" s="61"/>
      <c r="B50" s="29" t="s">
        <v>44</v>
      </c>
      <c r="C50" s="1"/>
      <c r="D50" s="60"/>
      <c r="E50" s="60"/>
      <c r="F50" s="60"/>
      <c r="G50" s="60"/>
      <c r="H50" s="60"/>
      <c r="I50" s="60"/>
      <c r="J50" s="60"/>
      <c r="K50" s="60"/>
      <c r="L50" s="60"/>
      <c r="M50" s="60"/>
      <c r="N50" s="60"/>
      <c r="O50" s="52">
        <f t="shared" si="29"/>
        <v>0</v>
      </c>
      <c r="P50" s="54"/>
      <c r="Q50" s="60"/>
      <c r="R50" s="60"/>
      <c r="S50" s="60"/>
      <c r="T50" s="52">
        <f t="shared" si="30"/>
        <v>0</v>
      </c>
      <c r="U50" s="60"/>
      <c r="V50" s="60"/>
      <c r="W50" s="60"/>
      <c r="X50" s="60"/>
      <c r="Y50" s="60"/>
      <c r="Z50" s="52">
        <f t="shared" si="31"/>
        <v>0</v>
      </c>
      <c r="AA50" s="52">
        <f t="shared" si="32"/>
        <v>0</v>
      </c>
      <c r="AB50" s="89">
        <f t="shared" si="21"/>
      </c>
      <c r="AC50" s="53"/>
      <c r="AD50" s="60"/>
      <c r="AE50" s="60"/>
      <c r="AF50" s="60">
        <v>0.191525</v>
      </c>
      <c r="AG50" s="60"/>
      <c r="AH50" s="60"/>
      <c r="AI50" s="52">
        <f t="shared" si="33"/>
        <v>0.191525</v>
      </c>
      <c r="AJ50" s="60"/>
      <c r="AK50" s="60"/>
      <c r="AL50" s="60"/>
      <c r="AM50" s="60"/>
      <c r="AN50" s="60"/>
      <c r="AO50" s="52">
        <f t="shared" si="34"/>
        <v>0</v>
      </c>
      <c r="AP50" s="60"/>
      <c r="AQ50" s="60"/>
      <c r="AR50" s="60"/>
      <c r="AS50" s="60"/>
      <c r="AT50" s="60"/>
      <c r="AU50" s="52">
        <f t="shared" si="35"/>
        <v>0</v>
      </c>
      <c r="AV50" s="60"/>
      <c r="AW50" s="60"/>
      <c r="AX50" s="60"/>
      <c r="AY50" s="60"/>
      <c r="AZ50" s="60"/>
      <c r="BA50" s="52">
        <f t="shared" si="36"/>
        <v>0</v>
      </c>
      <c r="BB50" s="52">
        <f t="shared" si="37"/>
        <v>0.191525</v>
      </c>
      <c r="BC50" s="89">
        <f t="shared" si="22"/>
        <v>2.5978350515236147E-05</v>
      </c>
      <c r="BD50" s="53"/>
      <c r="BE50" s="60"/>
      <c r="BF50" s="60"/>
      <c r="BG50" s="60"/>
      <c r="BH50" s="60"/>
      <c r="BI50" s="60"/>
      <c r="BJ50" s="52">
        <f t="shared" si="38"/>
        <v>0</v>
      </c>
      <c r="BK50" s="60"/>
      <c r="BL50" s="60"/>
      <c r="BM50" s="52">
        <f t="shared" si="39"/>
        <v>0</v>
      </c>
      <c r="BN50" s="60"/>
      <c r="BO50" s="60"/>
      <c r="BP50" s="60"/>
      <c r="BQ50" s="60"/>
      <c r="BR50" s="60"/>
      <c r="BS50" s="52">
        <f t="shared" si="40"/>
        <v>0</v>
      </c>
      <c r="BT50" s="60"/>
      <c r="BU50" s="60"/>
      <c r="BV50" s="60"/>
      <c r="BW50" s="60"/>
      <c r="BX50" s="60"/>
      <c r="BY50" s="52">
        <f t="shared" si="41"/>
        <v>0</v>
      </c>
      <c r="BZ50" s="52">
        <f t="shared" si="42"/>
        <v>0</v>
      </c>
      <c r="CA50" s="89">
        <f t="shared" si="23"/>
      </c>
      <c r="CB50" s="53"/>
      <c r="CC50" s="54"/>
      <c r="CD50" s="54"/>
      <c r="CE50" s="60"/>
      <c r="CF50" s="60"/>
      <c r="CG50" s="52">
        <f t="shared" si="43"/>
        <v>0</v>
      </c>
      <c r="CH50" s="60"/>
      <c r="CI50" s="60"/>
      <c r="CJ50" s="60"/>
      <c r="CK50" s="60"/>
      <c r="CL50" s="60"/>
      <c r="CM50" s="60"/>
      <c r="CN50" s="60"/>
      <c r="CO50" s="60"/>
      <c r="CP50" s="60"/>
      <c r="CQ50" s="60"/>
      <c r="CR50" s="60"/>
      <c r="CS50" s="60"/>
      <c r="CT50" s="60"/>
      <c r="CU50" s="52">
        <f t="shared" si="44"/>
        <v>0</v>
      </c>
      <c r="CV50" s="54">
        <f t="shared" si="45"/>
        <v>0</v>
      </c>
      <c r="CW50" s="89">
        <f t="shared" si="24"/>
      </c>
    </row>
    <row r="51" spans="1:101" s="18" customFormat="1" ht="15.75" customHeight="1">
      <c r="A51" s="61"/>
      <c r="B51" s="29" t="s">
        <v>45</v>
      </c>
      <c r="C51" s="1"/>
      <c r="D51" s="60"/>
      <c r="E51" s="60"/>
      <c r="F51" s="60"/>
      <c r="G51" s="60"/>
      <c r="H51" s="60"/>
      <c r="I51" s="60"/>
      <c r="J51" s="60"/>
      <c r="K51" s="60"/>
      <c r="L51" s="60"/>
      <c r="M51" s="60"/>
      <c r="N51" s="60"/>
      <c r="O51" s="52">
        <f t="shared" si="29"/>
        <v>0</v>
      </c>
      <c r="P51" s="54"/>
      <c r="Q51" s="60"/>
      <c r="R51" s="60"/>
      <c r="S51" s="60"/>
      <c r="T51" s="52">
        <f t="shared" si="30"/>
        <v>0</v>
      </c>
      <c r="U51" s="60"/>
      <c r="V51" s="60"/>
      <c r="W51" s="60"/>
      <c r="X51" s="60"/>
      <c r="Y51" s="60"/>
      <c r="Z51" s="52">
        <f t="shared" si="31"/>
        <v>0</v>
      </c>
      <c r="AA51" s="52">
        <f t="shared" si="32"/>
        <v>0</v>
      </c>
      <c r="AB51" s="89">
        <f t="shared" si="21"/>
      </c>
      <c r="AC51" s="53"/>
      <c r="AD51" s="60"/>
      <c r="AE51" s="60"/>
      <c r="AF51" s="60">
        <v>0.15031973</v>
      </c>
      <c r="AG51" s="60"/>
      <c r="AH51" s="60"/>
      <c r="AI51" s="52">
        <f t="shared" si="33"/>
        <v>0.15031973</v>
      </c>
      <c r="AJ51" s="60"/>
      <c r="AK51" s="60"/>
      <c r="AL51" s="60"/>
      <c r="AM51" s="60"/>
      <c r="AN51" s="60"/>
      <c r="AO51" s="52">
        <f t="shared" si="34"/>
        <v>0</v>
      </c>
      <c r="AP51" s="60"/>
      <c r="AQ51" s="60"/>
      <c r="AR51" s="60"/>
      <c r="AS51" s="60"/>
      <c r="AT51" s="60"/>
      <c r="AU51" s="52">
        <f t="shared" si="35"/>
        <v>0</v>
      </c>
      <c r="AV51" s="60"/>
      <c r="AW51" s="60"/>
      <c r="AX51" s="60"/>
      <c r="AY51" s="60"/>
      <c r="AZ51" s="60"/>
      <c r="BA51" s="52">
        <f t="shared" si="36"/>
        <v>0</v>
      </c>
      <c r="BB51" s="52">
        <f t="shared" si="37"/>
        <v>0.15031973</v>
      </c>
      <c r="BC51" s="89">
        <f t="shared" si="22"/>
        <v>2.0389289311033332E-05</v>
      </c>
      <c r="BD51" s="53"/>
      <c r="BE51" s="60"/>
      <c r="BF51" s="60"/>
      <c r="BG51" s="60"/>
      <c r="BH51" s="60"/>
      <c r="BI51" s="60"/>
      <c r="BJ51" s="52">
        <f t="shared" si="38"/>
        <v>0</v>
      </c>
      <c r="BK51" s="60"/>
      <c r="BL51" s="60"/>
      <c r="BM51" s="52">
        <f t="shared" si="39"/>
        <v>0</v>
      </c>
      <c r="BN51" s="60"/>
      <c r="BO51" s="60"/>
      <c r="BP51" s="60"/>
      <c r="BQ51" s="60"/>
      <c r="BR51" s="60"/>
      <c r="BS51" s="52">
        <f t="shared" si="40"/>
        <v>0</v>
      </c>
      <c r="BT51" s="60"/>
      <c r="BU51" s="60"/>
      <c r="BV51" s="60"/>
      <c r="BW51" s="60"/>
      <c r="BX51" s="60"/>
      <c r="BY51" s="52">
        <f t="shared" si="41"/>
        <v>0</v>
      </c>
      <c r="BZ51" s="52">
        <f t="shared" si="42"/>
        <v>0</v>
      </c>
      <c r="CA51" s="89">
        <f t="shared" si="23"/>
      </c>
      <c r="CB51" s="53"/>
      <c r="CC51" s="54"/>
      <c r="CD51" s="54"/>
      <c r="CE51" s="60"/>
      <c r="CF51" s="60"/>
      <c r="CG51" s="52">
        <f t="shared" si="43"/>
        <v>0</v>
      </c>
      <c r="CH51" s="60"/>
      <c r="CI51" s="60"/>
      <c r="CJ51" s="60"/>
      <c r="CK51" s="60"/>
      <c r="CL51" s="60"/>
      <c r="CM51" s="60"/>
      <c r="CN51" s="60"/>
      <c r="CO51" s="60"/>
      <c r="CP51" s="60"/>
      <c r="CQ51" s="60"/>
      <c r="CR51" s="60"/>
      <c r="CS51" s="60"/>
      <c r="CT51" s="60"/>
      <c r="CU51" s="52">
        <f t="shared" si="44"/>
        <v>0</v>
      </c>
      <c r="CV51" s="54">
        <f t="shared" si="45"/>
        <v>0</v>
      </c>
      <c r="CW51" s="89">
        <f t="shared" si="24"/>
      </c>
    </row>
    <row r="52" spans="1:101" s="18" customFormat="1" ht="15.75" customHeight="1">
      <c r="A52" s="61"/>
      <c r="B52" s="30" t="s">
        <v>43</v>
      </c>
      <c r="C52" s="1"/>
      <c r="D52" s="59">
        <v>0.02</v>
      </c>
      <c r="E52" s="59"/>
      <c r="F52" s="59">
        <v>1.630361</v>
      </c>
      <c r="G52" s="59">
        <v>2.580847</v>
      </c>
      <c r="H52" s="59">
        <v>1.805051</v>
      </c>
      <c r="I52" s="59">
        <v>0.47348</v>
      </c>
      <c r="J52" s="59">
        <v>1.904352</v>
      </c>
      <c r="K52" s="59">
        <v>1.1</v>
      </c>
      <c r="L52" s="59">
        <v>0.8</v>
      </c>
      <c r="M52" s="59">
        <v>1</v>
      </c>
      <c r="N52" s="59">
        <v>1</v>
      </c>
      <c r="O52" s="52">
        <f t="shared" si="29"/>
        <v>12.314091</v>
      </c>
      <c r="P52" s="54"/>
      <c r="Q52" s="59"/>
      <c r="R52" s="59"/>
      <c r="S52" s="59"/>
      <c r="T52" s="52">
        <f t="shared" si="30"/>
        <v>0</v>
      </c>
      <c r="U52" s="59"/>
      <c r="V52" s="59"/>
      <c r="W52" s="59"/>
      <c r="X52" s="59"/>
      <c r="Y52" s="59"/>
      <c r="Z52" s="52">
        <f t="shared" si="31"/>
        <v>0</v>
      </c>
      <c r="AA52" s="52">
        <f t="shared" si="32"/>
        <v>12.314091</v>
      </c>
      <c r="AB52" s="89">
        <f t="shared" si="21"/>
        <v>0.0029379056886584425</v>
      </c>
      <c r="AC52" s="53"/>
      <c r="AD52" s="59">
        <v>0.827</v>
      </c>
      <c r="AE52" s="59">
        <v>0.80000044085</v>
      </c>
      <c r="AF52" s="59">
        <v>0.7135056100000001</v>
      </c>
      <c r="AG52" s="59">
        <v>0.1157742</v>
      </c>
      <c r="AH52" s="59"/>
      <c r="AI52" s="52">
        <f t="shared" si="33"/>
        <v>2.4562802508500003</v>
      </c>
      <c r="AJ52" s="59"/>
      <c r="AK52" s="59"/>
      <c r="AL52" s="59"/>
      <c r="AM52" s="59"/>
      <c r="AN52" s="59"/>
      <c r="AO52" s="52">
        <f t="shared" si="34"/>
        <v>0</v>
      </c>
      <c r="AP52" s="59"/>
      <c r="AQ52" s="59"/>
      <c r="AR52" s="59"/>
      <c r="AS52" s="59"/>
      <c r="AT52" s="59"/>
      <c r="AU52" s="52">
        <f t="shared" si="35"/>
        <v>0</v>
      </c>
      <c r="AV52" s="59"/>
      <c r="AW52" s="59"/>
      <c r="AX52" s="59"/>
      <c r="AY52" s="59"/>
      <c r="AZ52" s="59"/>
      <c r="BA52" s="52">
        <f t="shared" si="36"/>
        <v>0</v>
      </c>
      <c r="BB52" s="52">
        <f t="shared" si="37"/>
        <v>2.4562802508500003</v>
      </c>
      <c r="BC52" s="89">
        <f t="shared" si="22"/>
        <v>0.000333168564522822</v>
      </c>
      <c r="BD52" s="53"/>
      <c r="BE52" s="59"/>
      <c r="BF52" s="59"/>
      <c r="BG52" s="59"/>
      <c r="BH52" s="59"/>
      <c r="BI52" s="59"/>
      <c r="BJ52" s="52">
        <f t="shared" si="38"/>
        <v>0</v>
      </c>
      <c r="BK52" s="59"/>
      <c r="BL52" s="59"/>
      <c r="BM52" s="52">
        <f t="shared" si="39"/>
        <v>0</v>
      </c>
      <c r="BN52" s="59"/>
      <c r="BO52" s="59"/>
      <c r="BP52" s="59"/>
      <c r="BQ52" s="59"/>
      <c r="BR52" s="59"/>
      <c r="BS52" s="52">
        <f t="shared" si="40"/>
        <v>0</v>
      </c>
      <c r="BT52" s="59"/>
      <c r="BU52" s="59"/>
      <c r="BV52" s="59"/>
      <c r="BW52" s="59"/>
      <c r="BX52" s="59"/>
      <c r="BY52" s="52">
        <f t="shared" si="41"/>
        <v>0</v>
      </c>
      <c r="BZ52" s="52">
        <f t="shared" si="42"/>
        <v>0</v>
      </c>
      <c r="CA52" s="89">
        <f t="shared" si="23"/>
      </c>
      <c r="CB52" s="53"/>
      <c r="CC52" s="54"/>
      <c r="CD52" s="54"/>
      <c r="CE52" s="59"/>
      <c r="CF52" s="59"/>
      <c r="CG52" s="52">
        <f t="shared" si="43"/>
        <v>0</v>
      </c>
      <c r="CH52" s="59"/>
      <c r="CI52" s="59"/>
      <c r="CJ52" s="59"/>
      <c r="CK52" s="59"/>
      <c r="CL52" s="59"/>
      <c r="CM52" s="59"/>
      <c r="CN52" s="59"/>
      <c r="CO52" s="59"/>
      <c r="CP52" s="59"/>
      <c r="CQ52" s="59"/>
      <c r="CR52" s="59"/>
      <c r="CS52" s="59"/>
      <c r="CT52" s="59"/>
      <c r="CU52" s="52">
        <f t="shared" si="44"/>
        <v>0</v>
      </c>
      <c r="CV52" s="54">
        <f t="shared" si="45"/>
        <v>0</v>
      </c>
      <c r="CW52" s="89">
        <f t="shared" si="24"/>
      </c>
    </row>
    <row r="53" spans="2:101" ht="20.25" customHeight="1">
      <c r="B53" s="83" t="s">
        <v>68</v>
      </c>
      <c r="C53" s="1"/>
      <c r="D53" s="75">
        <f>SUM(D39:D52)</f>
        <v>0.02</v>
      </c>
      <c r="E53" s="75">
        <f aca="true" t="shared" si="46" ref="E53:AA53">SUM(E39:E52)</f>
        <v>0</v>
      </c>
      <c r="F53" s="75">
        <f t="shared" si="46"/>
        <v>1.630361</v>
      </c>
      <c r="G53" s="75">
        <f t="shared" si="46"/>
        <v>2.580847</v>
      </c>
      <c r="H53" s="75">
        <f t="shared" si="46"/>
        <v>1.805051</v>
      </c>
      <c r="I53" s="75">
        <f t="shared" si="46"/>
        <v>0.47348</v>
      </c>
      <c r="J53" s="75">
        <f t="shared" si="46"/>
        <v>1.904352</v>
      </c>
      <c r="K53" s="75">
        <f t="shared" si="46"/>
        <v>1.1</v>
      </c>
      <c r="L53" s="75">
        <f t="shared" si="46"/>
        <v>6.6</v>
      </c>
      <c r="M53" s="75">
        <f t="shared" si="46"/>
        <v>6.9</v>
      </c>
      <c r="N53" s="75">
        <f t="shared" si="46"/>
        <v>5</v>
      </c>
      <c r="O53" s="76">
        <f t="shared" si="46"/>
        <v>28.014091</v>
      </c>
      <c r="P53" s="76">
        <f t="shared" si="46"/>
        <v>0</v>
      </c>
      <c r="Q53" s="75">
        <f t="shared" si="46"/>
        <v>0</v>
      </c>
      <c r="R53" s="75">
        <f t="shared" si="46"/>
        <v>0</v>
      </c>
      <c r="S53" s="75">
        <f t="shared" si="46"/>
        <v>0</v>
      </c>
      <c r="T53" s="76">
        <f t="shared" si="46"/>
        <v>0</v>
      </c>
      <c r="U53" s="75">
        <f t="shared" si="46"/>
        <v>0</v>
      </c>
      <c r="V53" s="75">
        <f t="shared" si="46"/>
        <v>0</v>
      </c>
      <c r="W53" s="75">
        <f t="shared" si="46"/>
        <v>0</v>
      </c>
      <c r="X53" s="75">
        <f t="shared" si="46"/>
        <v>0</v>
      </c>
      <c r="Y53" s="75">
        <f t="shared" si="46"/>
        <v>0</v>
      </c>
      <c r="Z53" s="76">
        <f t="shared" si="46"/>
        <v>0</v>
      </c>
      <c r="AA53" s="76">
        <f t="shared" si="46"/>
        <v>28.014091</v>
      </c>
      <c r="AB53" s="90">
        <f t="shared" si="21"/>
        <v>0.006683624257080387</v>
      </c>
      <c r="AC53" s="53"/>
      <c r="AD53" s="75">
        <f aca="true" t="shared" si="47" ref="AD53:BB53">SUM(AD39:AD52)</f>
        <v>0.827</v>
      </c>
      <c r="AE53" s="75">
        <f t="shared" si="47"/>
        <v>0.80000044085</v>
      </c>
      <c r="AF53" s="75">
        <f t="shared" si="47"/>
        <v>1.0553503400000002</v>
      </c>
      <c r="AG53" s="75">
        <f t="shared" si="47"/>
        <v>0.1157742</v>
      </c>
      <c r="AH53" s="75">
        <f t="shared" si="47"/>
        <v>0</v>
      </c>
      <c r="AI53" s="76">
        <f t="shared" si="47"/>
        <v>2.7981249808500004</v>
      </c>
      <c r="AJ53" s="75">
        <f t="shared" si="47"/>
        <v>6.4990310000000004</v>
      </c>
      <c r="AK53" s="75">
        <f t="shared" si="47"/>
        <v>15.43945738865</v>
      </c>
      <c r="AL53" s="75">
        <f t="shared" si="47"/>
        <v>18.982498720000002</v>
      </c>
      <c r="AM53" s="75">
        <f t="shared" si="47"/>
        <v>41.3762</v>
      </c>
      <c r="AN53" s="75">
        <f t="shared" si="47"/>
        <v>9.6241</v>
      </c>
      <c r="AO53" s="76">
        <f t="shared" si="47"/>
        <v>91.92128710864999</v>
      </c>
      <c r="AP53" s="75">
        <f t="shared" si="47"/>
        <v>0</v>
      </c>
      <c r="AQ53" s="75">
        <f t="shared" si="47"/>
        <v>0</v>
      </c>
      <c r="AR53" s="75">
        <f t="shared" si="47"/>
        <v>0</v>
      </c>
      <c r="AS53" s="75">
        <f t="shared" si="47"/>
        <v>0</v>
      </c>
      <c r="AT53" s="75">
        <f t="shared" si="47"/>
        <v>0</v>
      </c>
      <c r="AU53" s="76">
        <f t="shared" si="47"/>
        <v>0</v>
      </c>
      <c r="AV53" s="75">
        <f t="shared" si="47"/>
        <v>0</v>
      </c>
      <c r="AW53" s="75">
        <f t="shared" si="47"/>
        <v>0</v>
      </c>
      <c r="AX53" s="75">
        <f t="shared" si="47"/>
        <v>0</v>
      </c>
      <c r="AY53" s="75">
        <f t="shared" si="47"/>
        <v>0</v>
      </c>
      <c r="AZ53" s="75">
        <f t="shared" si="47"/>
        <v>0</v>
      </c>
      <c r="BA53" s="76">
        <f t="shared" si="47"/>
        <v>0</v>
      </c>
      <c r="BB53" s="76">
        <f t="shared" si="47"/>
        <v>94.7194120895</v>
      </c>
      <c r="BC53" s="90">
        <f t="shared" si="22"/>
        <v>0.012847691360700311</v>
      </c>
      <c r="BD53" s="53"/>
      <c r="BE53" s="75">
        <f aca="true" t="shared" si="48" ref="BE53:BZ53">SUM(BE39:BE52)</f>
        <v>0</v>
      </c>
      <c r="BF53" s="75">
        <f t="shared" si="48"/>
        <v>0</v>
      </c>
      <c r="BG53" s="75">
        <f t="shared" si="48"/>
        <v>0</v>
      </c>
      <c r="BH53" s="75">
        <f t="shared" si="48"/>
        <v>0</v>
      </c>
      <c r="BI53" s="75">
        <f t="shared" si="48"/>
        <v>0</v>
      </c>
      <c r="BJ53" s="76">
        <f t="shared" si="48"/>
        <v>0</v>
      </c>
      <c r="BK53" s="75">
        <f t="shared" si="48"/>
        <v>7.5</v>
      </c>
      <c r="BL53" s="75">
        <f t="shared" si="48"/>
        <v>7.5</v>
      </c>
      <c r="BM53" s="76">
        <f t="shared" si="48"/>
        <v>15</v>
      </c>
      <c r="BN53" s="75">
        <f t="shared" si="48"/>
        <v>0</v>
      </c>
      <c r="BO53" s="75">
        <f t="shared" si="48"/>
        <v>0</v>
      </c>
      <c r="BP53" s="75">
        <f t="shared" si="48"/>
        <v>0</v>
      </c>
      <c r="BQ53" s="75">
        <f t="shared" si="48"/>
        <v>0</v>
      </c>
      <c r="BR53" s="75">
        <f t="shared" si="48"/>
        <v>0</v>
      </c>
      <c r="BS53" s="76">
        <f t="shared" si="48"/>
        <v>0</v>
      </c>
      <c r="BT53" s="75">
        <f t="shared" si="48"/>
        <v>0</v>
      </c>
      <c r="BU53" s="75">
        <f t="shared" si="48"/>
        <v>0</v>
      </c>
      <c r="BV53" s="75">
        <f t="shared" si="48"/>
        <v>0</v>
      </c>
      <c r="BW53" s="75">
        <f t="shared" si="48"/>
        <v>0</v>
      </c>
      <c r="BX53" s="75">
        <f t="shared" si="48"/>
        <v>0</v>
      </c>
      <c r="BY53" s="76">
        <f t="shared" si="48"/>
        <v>0</v>
      </c>
      <c r="BZ53" s="76">
        <f t="shared" si="48"/>
        <v>15</v>
      </c>
      <c r="CA53" s="90">
        <f t="shared" si="23"/>
        <v>0.005699701759963666</v>
      </c>
      <c r="CB53" s="53"/>
      <c r="CC53" s="76">
        <f aca="true" t="shared" si="49" ref="CC53:CV53">SUM(CC39:CC52)</f>
        <v>0</v>
      </c>
      <c r="CD53" s="76">
        <f t="shared" si="49"/>
        <v>0</v>
      </c>
      <c r="CE53" s="75">
        <f t="shared" si="49"/>
        <v>0</v>
      </c>
      <c r="CF53" s="75">
        <f t="shared" si="49"/>
        <v>0</v>
      </c>
      <c r="CG53" s="76">
        <f t="shared" si="49"/>
        <v>0</v>
      </c>
      <c r="CH53" s="75">
        <f t="shared" si="49"/>
        <v>0</v>
      </c>
      <c r="CI53" s="75">
        <f t="shared" si="49"/>
        <v>0</v>
      </c>
      <c r="CJ53" s="75">
        <f t="shared" si="49"/>
        <v>0</v>
      </c>
      <c r="CK53" s="75">
        <f t="shared" si="49"/>
        <v>0</v>
      </c>
      <c r="CL53" s="75">
        <f t="shared" si="49"/>
        <v>0</v>
      </c>
      <c r="CM53" s="75">
        <f t="shared" si="49"/>
        <v>0</v>
      </c>
      <c r="CN53" s="75">
        <f t="shared" si="49"/>
        <v>0</v>
      </c>
      <c r="CO53" s="75">
        <f t="shared" si="49"/>
        <v>0</v>
      </c>
      <c r="CP53" s="75">
        <f t="shared" si="49"/>
        <v>0</v>
      </c>
      <c r="CQ53" s="75">
        <f t="shared" si="49"/>
        <v>0</v>
      </c>
      <c r="CR53" s="75">
        <f t="shared" si="49"/>
        <v>0</v>
      </c>
      <c r="CS53" s="75">
        <f t="shared" si="49"/>
        <v>0</v>
      </c>
      <c r="CT53" s="75">
        <f t="shared" si="49"/>
        <v>0</v>
      </c>
      <c r="CU53" s="76">
        <f t="shared" si="49"/>
        <v>0</v>
      </c>
      <c r="CV53" s="76">
        <f t="shared" si="49"/>
        <v>0</v>
      </c>
      <c r="CW53" s="90">
        <f t="shared" si="24"/>
      </c>
    </row>
    <row r="54" spans="1:101" s="50" customFormat="1" ht="35.25" customHeight="1">
      <c r="A54" s="113">
        <v>6</v>
      </c>
      <c r="B54" s="81" t="s">
        <v>69</v>
      </c>
      <c r="C54" s="1"/>
      <c r="D54" s="73">
        <f aca="true" t="shared" si="50" ref="D54:AA54">SUM(D38,D53)</f>
        <v>325.02</v>
      </c>
      <c r="E54" s="73">
        <f t="shared" si="50"/>
        <v>425</v>
      </c>
      <c r="F54" s="73">
        <f t="shared" si="50"/>
        <v>1.630361</v>
      </c>
      <c r="G54" s="73">
        <f t="shared" si="50"/>
        <v>6.080847</v>
      </c>
      <c r="H54" s="73">
        <f t="shared" si="50"/>
        <v>6.805051</v>
      </c>
      <c r="I54" s="73">
        <f t="shared" si="50"/>
        <v>154.81148</v>
      </c>
      <c r="J54" s="73">
        <f t="shared" si="50"/>
        <v>1.904352</v>
      </c>
      <c r="K54" s="73">
        <f t="shared" si="50"/>
        <v>76.1</v>
      </c>
      <c r="L54" s="73">
        <f t="shared" si="50"/>
        <v>81.6</v>
      </c>
      <c r="M54" s="73">
        <f t="shared" si="50"/>
        <v>81.9</v>
      </c>
      <c r="N54" s="73">
        <f t="shared" si="50"/>
        <v>80</v>
      </c>
      <c r="O54" s="74">
        <f t="shared" si="50"/>
        <v>1240.852091</v>
      </c>
      <c r="P54" s="74">
        <f t="shared" si="50"/>
        <v>0</v>
      </c>
      <c r="Q54" s="73">
        <f t="shared" si="50"/>
        <v>0</v>
      </c>
      <c r="R54" s="73">
        <f t="shared" si="50"/>
        <v>10</v>
      </c>
      <c r="S54" s="73">
        <f t="shared" si="50"/>
        <v>10</v>
      </c>
      <c r="T54" s="74">
        <f t="shared" si="50"/>
        <v>20</v>
      </c>
      <c r="U54" s="73">
        <f t="shared" si="50"/>
        <v>0</v>
      </c>
      <c r="V54" s="73">
        <f t="shared" si="50"/>
        <v>0</v>
      </c>
      <c r="W54" s="73">
        <f t="shared" si="50"/>
        <v>0</v>
      </c>
      <c r="X54" s="73">
        <f t="shared" si="50"/>
        <v>0</v>
      </c>
      <c r="Y54" s="73">
        <f t="shared" si="50"/>
        <v>0</v>
      </c>
      <c r="Z54" s="74">
        <f t="shared" si="50"/>
        <v>0</v>
      </c>
      <c r="AA54" s="104">
        <f t="shared" si="50"/>
        <v>1260.852091</v>
      </c>
      <c r="AB54" s="105">
        <f t="shared" si="21"/>
        <v>0.30081510122881117</v>
      </c>
      <c r="AC54" s="53"/>
      <c r="AD54" s="73">
        <f aca="true" t="shared" si="51" ref="AD54:BB54">SUM(AD38,AD53)</f>
        <v>229.0046075</v>
      </c>
      <c r="AE54" s="73">
        <f t="shared" si="51"/>
        <v>278.42548594085</v>
      </c>
      <c r="AF54" s="73">
        <f t="shared" si="51"/>
        <v>295.35225734000005</v>
      </c>
      <c r="AG54" s="73">
        <f t="shared" si="51"/>
        <v>225.7157742</v>
      </c>
      <c r="AH54" s="73">
        <f t="shared" si="51"/>
        <v>245</v>
      </c>
      <c r="AI54" s="74">
        <f t="shared" si="51"/>
        <v>1273.4981249808498</v>
      </c>
      <c r="AJ54" s="73">
        <f t="shared" si="51"/>
        <v>11.679262879999998</v>
      </c>
      <c r="AK54" s="73">
        <f t="shared" si="51"/>
        <v>23.91406938865</v>
      </c>
      <c r="AL54" s="73">
        <f t="shared" si="51"/>
        <v>33.98839484</v>
      </c>
      <c r="AM54" s="73">
        <f t="shared" si="51"/>
        <v>47.71546</v>
      </c>
      <c r="AN54" s="73">
        <f t="shared" si="51"/>
        <v>24.6241</v>
      </c>
      <c r="AO54" s="74">
        <f t="shared" si="51"/>
        <v>141.92128710865</v>
      </c>
      <c r="AP54" s="73">
        <f t="shared" si="51"/>
        <v>10</v>
      </c>
      <c r="AQ54" s="73">
        <f t="shared" si="51"/>
        <v>10</v>
      </c>
      <c r="AR54" s="73">
        <f t="shared" si="51"/>
        <v>10</v>
      </c>
      <c r="AS54" s="73">
        <f t="shared" si="51"/>
        <v>0</v>
      </c>
      <c r="AT54" s="73">
        <f t="shared" si="51"/>
        <v>0</v>
      </c>
      <c r="AU54" s="74">
        <f t="shared" si="51"/>
        <v>30</v>
      </c>
      <c r="AV54" s="73">
        <f t="shared" si="51"/>
        <v>0</v>
      </c>
      <c r="AW54" s="73">
        <f t="shared" si="51"/>
        <v>0</v>
      </c>
      <c r="AX54" s="73">
        <f t="shared" si="51"/>
        <v>0</v>
      </c>
      <c r="AY54" s="73">
        <f t="shared" si="51"/>
        <v>0</v>
      </c>
      <c r="AZ54" s="73">
        <f t="shared" si="51"/>
        <v>0</v>
      </c>
      <c r="BA54" s="74">
        <f t="shared" si="51"/>
        <v>0</v>
      </c>
      <c r="BB54" s="104">
        <f t="shared" si="51"/>
        <v>1445.4194120895</v>
      </c>
      <c r="BC54" s="105">
        <f t="shared" si="22"/>
        <v>0.1960559307076757</v>
      </c>
      <c r="BD54" s="53"/>
      <c r="BE54" s="73">
        <f aca="true" t="shared" si="52" ref="BE54:BZ54">SUM(BE38,BE53)</f>
        <v>0</v>
      </c>
      <c r="BF54" s="73">
        <f t="shared" si="52"/>
        <v>0</v>
      </c>
      <c r="BG54" s="73">
        <f t="shared" si="52"/>
        <v>0</v>
      </c>
      <c r="BH54" s="73">
        <f t="shared" si="52"/>
        <v>0</v>
      </c>
      <c r="BI54" s="73">
        <f t="shared" si="52"/>
        <v>0</v>
      </c>
      <c r="BJ54" s="74">
        <f t="shared" si="52"/>
        <v>0</v>
      </c>
      <c r="BK54" s="73">
        <f t="shared" si="52"/>
        <v>7.5</v>
      </c>
      <c r="BL54" s="73">
        <f t="shared" si="52"/>
        <v>7.5</v>
      </c>
      <c r="BM54" s="74">
        <f t="shared" si="52"/>
        <v>15</v>
      </c>
      <c r="BN54" s="73">
        <f t="shared" si="52"/>
        <v>0</v>
      </c>
      <c r="BO54" s="73">
        <f t="shared" si="52"/>
        <v>0</v>
      </c>
      <c r="BP54" s="73">
        <f t="shared" si="52"/>
        <v>0</v>
      </c>
      <c r="BQ54" s="73">
        <f t="shared" si="52"/>
        <v>0</v>
      </c>
      <c r="BR54" s="73">
        <f t="shared" si="52"/>
        <v>0</v>
      </c>
      <c r="BS54" s="74">
        <f t="shared" si="52"/>
        <v>0</v>
      </c>
      <c r="BT54" s="73">
        <f t="shared" si="52"/>
        <v>0</v>
      </c>
      <c r="BU54" s="73">
        <f t="shared" si="52"/>
        <v>0</v>
      </c>
      <c r="BV54" s="73">
        <f t="shared" si="52"/>
        <v>0</v>
      </c>
      <c r="BW54" s="73">
        <f t="shared" si="52"/>
        <v>0</v>
      </c>
      <c r="BX54" s="73">
        <f t="shared" si="52"/>
        <v>0</v>
      </c>
      <c r="BY54" s="74">
        <f t="shared" si="52"/>
        <v>0</v>
      </c>
      <c r="BZ54" s="104">
        <f t="shared" si="52"/>
        <v>15</v>
      </c>
      <c r="CA54" s="105">
        <f t="shared" si="23"/>
        <v>0.005699701759963666</v>
      </c>
      <c r="CB54" s="53"/>
      <c r="CC54" s="74">
        <f aca="true" t="shared" si="53" ref="CC54:CU54">SUM(CC38,CC53)</f>
        <v>0</v>
      </c>
      <c r="CD54" s="74">
        <f t="shared" si="53"/>
        <v>0</v>
      </c>
      <c r="CE54" s="73">
        <f t="shared" si="53"/>
        <v>0</v>
      </c>
      <c r="CF54" s="73">
        <f t="shared" si="53"/>
        <v>0</v>
      </c>
      <c r="CG54" s="74">
        <f t="shared" si="53"/>
        <v>0</v>
      </c>
      <c r="CH54" s="73">
        <f t="shared" si="53"/>
        <v>0</v>
      </c>
      <c r="CI54" s="73">
        <f t="shared" si="53"/>
        <v>0</v>
      </c>
      <c r="CJ54" s="73">
        <f t="shared" si="53"/>
        <v>0</v>
      </c>
      <c r="CK54" s="73">
        <f t="shared" si="53"/>
        <v>0</v>
      </c>
      <c r="CL54" s="73">
        <f t="shared" si="53"/>
        <v>0</v>
      </c>
      <c r="CM54" s="73">
        <f t="shared" si="53"/>
        <v>0</v>
      </c>
      <c r="CN54" s="73">
        <f t="shared" si="53"/>
        <v>0</v>
      </c>
      <c r="CO54" s="73">
        <f t="shared" si="53"/>
        <v>0</v>
      </c>
      <c r="CP54" s="73">
        <f t="shared" si="53"/>
        <v>0</v>
      </c>
      <c r="CQ54" s="73">
        <f t="shared" si="53"/>
        <v>0</v>
      </c>
      <c r="CR54" s="73">
        <f t="shared" si="53"/>
        <v>0</v>
      </c>
      <c r="CS54" s="73">
        <f t="shared" si="53"/>
        <v>0</v>
      </c>
      <c r="CT54" s="73">
        <f t="shared" si="53"/>
        <v>0</v>
      </c>
      <c r="CU54" s="74">
        <f t="shared" si="53"/>
        <v>0</v>
      </c>
      <c r="CV54" s="104">
        <f>SUM(CV38,CV53)</f>
        <v>0</v>
      </c>
      <c r="CW54" s="105">
        <f t="shared" si="24"/>
      </c>
    </row>
    <row r="55" spans="1:101" ht="8.25" customHeight="1">
      <c r="A55"/>
      <c r="C55"/>
      <c r="O55"/>
      <c r="P55"/>
      <c r="Q55"/>
      <c r="U55"/>
      <c r="AA55"/>
      <c r="AB55" s="91">
        <f t="shared" si="21"/>
      </c>
      <c r="AC55"/>
      <c r="AD55"/>
      <c r="AJ55"/>
      <c r="AP55"/>
      <c r="AV55"/>
      <c r="BB55" s="50"/>
      <c r="BC55" s="91">
        <f t="shared" si="22"/>
      </c>
      <c r="BD55"/>
      <c r="BE55"/>
      <c r="BH55"/>
      <c r="BI55"/>
      <c r="BJ55"/>
      <c r="BT55"/>
      <c r="BZ55" s="50"/>
      <c r="CA55" s="91">
        <f t="shared" si="23"/>
      </c>
      <c r="CB55"/>
      <c r="CC55"/>
      <c r="CD55"/>
      <c r="CE55"/>
      <c r="CF55"/>
      <c r="CG55"/>
      <c r="CH55"/>
      <c r="CV55" s="50"/>
      <c r="CW55" s="91">
        <f t="shared" si="24"/>
      </c>
    </row>
    <row r="56" spans="2:101" s="66" customFormat="1" ht="18" customHeight="1" thickBot="1">
      <c r="B56" s="80" t="s">
        <v>27</v>
      </c>
      <c r="C56" s="67"/>
      <c r="D56" s="77">
        <f>SUM(D32,D54)</f>
        <v>329.48339999999996</v>
      </c>
      <c r="E56" s="77">
        <f aca="true" t="shared" si="54" ref="E56:AA56">SUM(E32,E54)</f>
        <v>518.0865650000001</v>
      </c>
      <c r="F56" s="77">
        <f t="shared" si="54"/>
        <v>107.88534499999999</v>
      </c>
      <c r="G56" s="77">
        <f t="shared" si="54"/>
        <v>116.994879</v>
      </c>
      <c r="H56" s="77">
        <f t="shared" si="54"/>
        <v>167.20320199999998</v>
      </c>
      <c r="I56" s="77">
        <f t="shared" si="54"/>
        <v>429.7353959999999</v>
      </c>
      <c r="J56" s="77">
        <f t="shared" si="54"/>
        <v>218.104461</v>
      </c>
      <c r="K56" s="77">
        <f t="shared" si="54"/>
        <v>358.39137800000003</v>
      </c>
      <c r="L56" s="77">
        <f t="shared" si="54"/>
        <v>355.33073592999995</v>
      </c>
      <c r="M56" s="77">
        <f t="shared" si="54"/>
        <v>333.48646418</v>
      </c>
      <c r="N56" s="77">
        <f t="shared" si="54"/>
        <v>345.51318889000004</v>
      </c>
      <c r="O56" s="78">
        <f t="shared" si="54"/>
        <v>3280.2150149999998</v>
      </c>
      <c r="P56" s="78">
        <f t="shared" si="54"/>
        <v>0</v>
      </c>
      <c r="Q56" s="77">
        <f t="shared" si="54"/>
        <v>50.21583432</v>
      </c>
      <c r="R56" s="77">
        <f t="shared" si="54"/>
        <v>170.99757653</v>
      </c>
      <c r="S56" s="77">
        <f t="shared" si="54"/>
        <v>114.361789</v>
      </c>
      <c r="T56" s="78">
        <f t="shared" si="54"/>
        <v>335.57519985000005</v>
      </c>
      <c r="U56" s="77">
        <f t="shared" si="54"/>
        <v>20.406987</v>
      </c>
      <c r="V56" s="77">
        <f t="shared" si="54"/>
        <v>69.20114199999999</v>
      </c>
      <c r="W56" s="77">
        <f t="shared" si="54"/>
        <v>136.98060999</v>
      </c>
      <c r="X56" s="77">
        <f t="shared" si="54"/>
        <v>167.208682</v>
      </c>
      <c r="Y56" s="77">
        <f t="shared" si="54"/>
        <v>181.86447493999998</v>
      </c>
      <c r="Z56" s="78">
        <f t="shared" si="54"/>
        <v>575.66189593</v>
      </c>
      <c r="AA56" s="106">
        <f t="shared" si="54"/>
        <v>4191.45211078</v>
      </c>
      <c r="AB56" s="107">
        <f t="shared" si="21"/>
        <v>1</v>
      </c>
      <c r="AC56" s="84"/>
      <c r="AD56" s="77">
        <f aca="true" t="shared" si="55" ref="AD56:BB56">SUM(AD32,AD54)</f>
        <v>687.9979171499999</v>
      </c>
      <c r="AE56" s="77">
        <f t="shared" si="55"/>
        <v>964.15453743085</v>
      </c>
      <c r="AF56" s="77">
        <f t="shared" si="55"/>
        <v>1281.96059383</v>
      </c>
      <c r="AG56" s="77">
        <f t="shared" si="55"/>
        <v>1071.9192756405353</v>
      </c>
      <c r="AH56" s="77">
        <f t="shared" si="55"/>
        <v>1036.6281348187508</v>
      </c>
      <c r="AI56" s="78">
        <f t="shared" si="55"/>
        <v>5042.660458870136</v>
      </c>
      <c r="AJ56" s="77">
        <f t="shared" si="55"/>
        <v>15.131732879999998</v>
      </c>
      <c r="AK56" s="77">
        <f t="shared" si="55"/>
        <v>31.74906938865</v>
      </c>
      <c r="AL56" s="77">
        <f t="shared" si="55"/>
        <v>48.41269484</v>
      </c>
      <c r="AM56" s="77">
        <f t="shared" si="55"/>
        <v>69.06511012535</v>
      </c>
      <c r="AN56" s="77">
        <f t="shared" si="55"/>
        <v>57.1061</v>
      </c>
      <c r="AO56" s="78">
        <f t="shared" si="55"/>
        <v>221.464707234</v>
      </c>
      <c r="AP56" s="77">
        <f t="shared" si="55"/>
        <v>172.184833</v>
      </c>
      <c r="AQ56" s="77">
        <f t="shared" si="55"/>
        <v>128.287149</v>
      </c>
      <c r="AR56" s="77">
        <f t="shared" si="55"/>
        <v>161.16147035</v>
      </c>
      <c r="AS56" s="77">
        <f t="shared" si="55"/>
        <v>191.23052411999998</v>
      </c>
      <c r="AT56" s="77">
        <f t="shared" si="55"/>
        <v>123.092556</v>
      </c>
      <c r="AU56" s="78">
        <f t="shared" si="55"/>
        <v>775.95653247</v>
      </c>
      <c r="AV56" s="77">
        <f t="shared" si="55"/>
        <v>186.40136079</v>
      </c>
      <c r="AW56" s="77">
        <f t="shared" si="55"/>
        <v>232.98058581000004</v>
      </c>
      <c r="AX56" s="77">
        <f t="shared" si="55"/>
        <v>245.00092681</v>
      </c>
      <c r="AY56" s="77">
        <f t="shared" si="55"/>
        <v>317.0211985</v>
      </c>
      <c r="AZ56" s="77">
        <f t="shared" si="55"/>
        <v>350.9992488273</v>
      </c>
      <c r="BA56" s="78">
        <f t="shared" si="55"/>
        <v>1332.4033207373</v>
      </c>
      <c r="BB56" s="106">
        <f t="shared" si="55"/>
        <v>7372.485019311435</v>
      </c>
      <c r="BC56" s="107">
        <f t="shared" si="22"/>
        <v>1</v>
      </c>
      <c r="BD56" s="84"/>
      <c r="BE56" s="77">
        <f aca="true" t="shared" si="56" ref="BE56:BZ56">SUM(BE32,BE54)</f>
        <v>67.5844572207</v>
      </c>
      <c r="BF56" s="77">
        <f t="shared" si="56"/>
        <v>40.3297</v>
      </c>
      <c r="BG56" s="77">
        <f t="shared" si="56"/>
        <v>39.3297</v>
      </c>
      <c r="BH56" s="77">
        <f t="shared" si="56"/>
        <v>39.3297</v>
      </c>
      <c r="BI56" s="77">
        <f t="shared" si="56"/>
        <v>39.3297</v>
      </c>
      <c r="BJ56" s="78">
        <f t="shared" si="56"/>
        <v>225.90325722070003</v>
      </c>
      <c r="BK56" s="77">
        <f t="shared" si="56"/>
        <v>7.5</v>
      </c>
      <c r="BL56" s="77">
        <f t="shared" si="56"/>
        <v>7.5</v>
      </c>
      <c r="BM56" s="78">
        <f t="shared" si="56"/>
        <v>15</v>
      </c>
      <c r="BN56" s="77">
        <f t="shared" si="56"/>
        <v>109.795376</v>
      </c>
      <c r="BO56" s="77">
        <f t="shared" si="56"/>
        <v>103.78019599999999</v>
      </c>
      <c r="BP56" s="77">
        <f t="shared" si="56"/>
        <v>120.369336</v>
      </c>
      <c r="BQ56" s="77">
        <f t="shared" si="56"/>
        <v>54.52335968</v>
      </c>
      <c r="BR56" s="77">
        <f t="shared" si="56"/>
        <v>0</v>
      </c>
      <c r="BS56" s="78">
        <f t="shared" si="56"/>
        <v>388.46826768</v>
      </c>
      <c r="BT56" s="77">
        <f t="shared" si="56"/>
        <v>372.8816125901</v>
      </c>
      <c r="BU56" s="77">
        <f t="shared" si="56"/>
        <v>373.1900780413</v>
      </c>
      <c r="BV56" s="77">
        <f t="shared" si="56"/>
        <v>395.3064436396</v>
      </c>
      <c r="BW56" s="77">
        <f t="shared" si="56"/>
        <v>418.3630027</v>
      </c>
      <c r="BX56" s="77">
        <f t="shared" si="56"/>
        <v>442.6039843157</v>
      </c>
      <c r="BY56" s="78">
        <f t="shared" si="56"/>
        <v>2002.3451212866999</v>
      </c>
      <c r="BZ56" s="106">
        <f t="shared" si="56"/>
        <v>2631.7166461874</v>
      </c>
      <c r="CA56" s="107">
        <f t="shared" si="23"/>
        <v>1</v>
      </c>
      <c r="CB56" s="84"/>
      <c r="CC56" s="78">
        <f aca="true" t="shared" si="57" ref="CC56:CV56">SUM(CC32,CC54)</f>
        <v>0</v>
      </c>
      <c r="CD56" s="78">
        <f t="shared" si="57"/>
        <v>0</v>
      </c>
      <c r="CE56" s="77">
        <f t="shared" si="57"/>
        <v>0</v>
      </c>
      <c r="CF56" s="77">
        <f t="shared" si="57"/>
        <v>0</v>
      </c>
      <c r="CG56" s="78">
        <f t="shared" si="57"/>
        <v>0</v>
      </c>
      <c r="CH56" s="77">
        <f t="shared" si="57"/>
        <v>444.9554070372</v>
      </c>
      <c r="CI56" s="77">
        <f t="shared" si="57"/>
        <v>385.5949622396</v>
      </c>
      <c r="CJ56" s="77">
        <f t="shared" si="57"/>
        <v>362.6853472645</v>
      </c>
      <c r="CK56" s="77">
        <f t="shared" si="57"/>
        <v>344.13253037029995</v>
      </c>
      <c r="CL56" s="77">
        <f t="shared" si="57"/>
        <v>323.56254969249994</v>
      </c>
      <c r="CM56" s="77">
        <f t="shared" si="57"/>
        <v>257.2222696396</v>
      </c>
      <c r="CN56" s="77">
        <f t="shared" si="57"/>
        <v>37.3000250133</v>
      </c>
      <c r="CO56" s="77">
        <f t="shared" si="57"/>
        <v>33.4392983768</v>
      </c>
      <c r="CP56" s="77">
        <f t="shared" si="57"/>
        <v>29.785086309199997</v>
      </c>
      <c r="CQ56" s="77">
        <f t="shared" si="57"/>
        <v>15.8509</v>
      </c>
      <c r="CR56" s="77">
        <f t="shared" si="57"/>
        <v>1</v>
      </c>
      <c r="CS56" s="77">
        <f t="shared" si="57"/>
        <v>1</v>
      </c>
      <c r="CT56" s="77">
        <f t="shared" si="57"/>
        <v>1</v>
      </c>
      <c r="CU56" s="78">
        <f t="shared" si="57"/>
        <v>2237.5283759430004</v>
      </c>
      <c r="CV56" s="106">
        <f t="shared" si="57"/>
        <v>2237.5283759430004</v>
      </c>
      <c r="CW56" s="107">
        <f t="shared" si="24"/>
        <v>1</v>
      </c>
    </row>
    <row r="57" spans="28:101" s="1" customFormat="1" ht="30.75" customHeight="1">
      <c r="AB57" s="92"/>
      <c r="AK57"/>
      <c r="AL57"/>
      <c r="AM57"/>
      <c r="AN57"/>
      <c r="AO57"/>
      <c r="AP57" s="18"/>
      <c r="BC57" s="92"/>
      <c r="BF57"/>
      <c r="BG57"/>
      <c r="BH57" s="24"/>
      <c r="BI57" s="24"/>
      <c r="BJ57" s="24"/>
      <c r="BK57"/>
      <c r="BL57" s="21"/>
      <c r="BM57" s="21"/>
      <c r="CA57" s="92"/>
      <c r="CW57" s="92"/>
    </row>
    <row r="58" spans="2:101" s="26" customFormat="1" ht="18.75" customHeight="1">
      <c r="B58" s="68" t="s">
        <v>62</v>
      </c>
      <c r="C58" s="68"/>
      <c r="D58" s="70">
        <f aca="true" t="shared" si="58" ref="D58:AA58">D118-D56</f>
        <v>0</v>
      </c>
      <c r="E58" s="70">
        <f t="shared" si="58"/>
        <v>0</v>
      </c>
      <c r="F58" s="70">
        <f t="shared" si="58"/>
        <v>0</v>
      </c>
      <c r="G58" s="70">
        <f t="shared" si="58"/>
        <v>0</v>
      </c>
      <c r="H58" s="70">
        <f t="shared" si="58"/>
        <v>0</v>
      </c>
      <c r="I58" s="70">
        <f t="shared" si="58"/>
        <v>0</v>
      </c>
      <c r="J58" s="70">
        <f t="shared" si="58"/>
        <v>0</v>
      </c>
      <c r="K58" s="70">
        <f t="shared" si="58"/>
        <v>0</v>
      </c>
      <c r="L58" s="70">
        <f t="shared" si="58"/>
        <v>-4.401795929999935</v>
      </c>
      <c r="M58" s="70">
        <f t="shared" si="58"/>
        <v>4.401795930000048</v>
      </c>
      <c r="N58" s="70">
        <f t="shared" si="58"/>
        <v>-12.87316450000003</v>
      </c>
      <c r="O58" s="79">
        <f t="shared" si="58"/>
        <v>-12.873164499999803</v>
      </c>
      <c r="P58" s="79">
        <f t="shared" si="58"/>
        <v>0</v>
      </c>
      <c r="Q58" s="70">
        <f t="shared" si="58"/>
        <v>-50.21583432</v>
      </c>
      <c r="R58" s="70">
        <f t="shared" si="58"/>
        <v>-170.99757653</v>
      </c>
      <c r="S58" s="70">
        <f t="shared" si="58"/>
        <v>-89.419039</v>
      </c>
      <c r="T58" s="79">
        <f t="shared" si="58"/>
        <v>-310.63244985000006</v>
      </c>
      <c r="U58" s="70">
        <f t="shared" si="58"/>
        <v>504.31889074116117</v>
      </c>
      <c r="V58" s="70">
        <f t="shared" si="58"/>
        <v>359.0486204004609</v>
      </c>
      <c r="W58" s="70">
        <f t="shared" si="58"/>
        <v>135.6453615616075</v>
      </c>
      <c r="X58" s="70">
        <f t="shared" si="58"/>
        <v>162.80359663184646</v>
      </c>
      <c r="Y58" s="70">
        <f t="shared" si="58"/>
        <v>138.1212509617925</v>
      </c>
      <c r="Z58" s="79">
        <f t="shared" si="58"/>
        <v>1299.9377202968685</v>
      </c>
      <c r="AA58" s="79">
        <f t="shared" si="58"/>
        <v>976.4321059468684</v>
      </c>
      <c r="AB58" s="93"/>
      <c r="AC58" s="70"/>
      <c r="AD58" s="70">
        <f aca="true" t="shared" si="59" ref="AD58:BB58">AD118-AD56</f>
        <v>50.588060410000026</v>
      </c>
      <c r="AE58" s="70">
        <f t="shared" si="59"/>
        <v>-78.36736191</v>
      </c>
      <c r="AF58" s="70">
        <f t="shared" si="59"/>
        <v>-7.1461033400000815</v>
      </c>
      <c r="AG58" s="70">
        <f t="shared" si="59"/>
        <v>22.424569340000062</v>
      </c>
      <c r="AH58" s="70">
        <f t="shared" si="59"/>
        <v>0</v>
      </c>
      <c r="AI58" s="79">
        <f t="shared" si="59"/>
        <v>-12.500835499999084</v>
      </c>
      <c r="AJ58" s="70">
        <f t="shared" si="59"/>
        <v>44.819768120000006</v>
      </c>
      <c r="AK58" s="70">
        <f t="shared" si="59"/>
        <v>-9.284307259999999</v>
      </c>
      <c r="AL58" s="70">
        <f t="shared" si="59"/>
        <v>-15.90312573</v>
      </c>
      <c r="AM58" s="70">
        <f t="shared" si="59"/>
        <v>-4.632335130000001</v>
      </c>
      <c r="AN58" s="70">
        <f t="shared" si="59"/>
        <v>-15</v>
      </c>
      <c r="AO58" s="79">
        <f t="shared" si="59"/>
        <v>0</v>
      </c>
      <c r="AP58" s="70">
        <f t="shared" si="59"/>
        <v>-13.67908300000002</v>
      </c>
      <c r="AQ58" s="70">
        <f t="shared" si="59"/>
        <v>88.89537600000006</v>
      </c>
      <c r="AR58" s="70">
        <f t="shared" si="59"/>
        <v>28.664558650000004</v>
      </c>
      <c r="AS58" s="70">
        <f t="shared" si="59"/>
        <v>37.24699580734256</v>
      </c>
      <c r="AT58" s="70">
        <f t="shared" si="59"/>
        <v>82.82989596807622</v>
      </c>
      <c r="AU58" s="79">
        <f t="shared" si="59"/>
        <v>223.9577434254188</v>
      </c>
      <c r="AV58" s="70">
        <f t="shared" si="59"/>
        <v>113.59863920999999</v>
      </c>
      <c r="AW58" s="70">
        <f t="shared" si="59"/>
        <v>-132.98058581000004</v>
      </c>
      <c r="AX58" s="70">
        <f t="shared" si="59"/>
        <v>-45.00092681000001</v>
      </c>
      <c r="AY58" s="70">
        <f t="shared" si="59"/>
        <v>-317.0211985</v>
      </c>
      <c r="AZ58" s="70">
        <f t="shared" si="59"/>
        <v>-200.9992488273</v>
      </c>
      <c r="BA58" s="79">
        <f t="shared" si="59"/>
        <v>-582.4033207373</v>
      </c>
      <c r="BB58" s="79">
        <f t="shared" si="59"/>
        <v>-370.9464128118789</v>
      </c>
      <c r="BC58" s="93"/>
      <c r="BD58" s="70"/>
      <c r="BE58" s="70">
        <f aca="true" t="shared" si="60" ref="BE58:BZ58">BE118-BE56</f>
        <v>25.373999999999995</v>
      </c>
      <c r="BF58" s="70">
        <f t="shared" si="60"/>
        <v>0</v>
      </c>
      <c r="BG58" s="70">
        <f t="shared" si="60"/>
        <v>0</v>
      </c>
      <c r="BH58" s="70">
        <f t="shared" si="60"/>
        <v>0</v>
      </c>
      <c r="BI58" s="70">
        <f t="shared" si="60"/>
        <v>0</v>
      </c>
      <c r="BJ58" s="79">
        <f t="shared" si="60"/>
        <v>25.373999999999995</v>
      </c>
      <c r="BK58" s="70">
        <f t="shared" si="60"/>
        <v>0</v>
      </c>
      <c r="BL58" s="70">
        <f t="shared" si="60"/>
        <v>0</v>
      </c>
      <c r="BM58" s="79">
        <f t="shared" si="60"/>
        <v>0</v>
      </c>
      <c r="BN58" s="70">
        <f t="shared" si="60"/>
        <v>-15.84061199125</v>
      </c>
      <c r="BO58" s="70">
        <f t="shared" si="60"/>
        <v>64.12726200055005</v>
      </c>
      <c r="BP58" s="70">
        <f t="shared" si="60"/>
        <v>-1.1589860526001985</v>
      </c>
      <c r="BQ58" s="70">
        <f t="shared" si="60"/>
        <v>-39.69595968419999</v>
      </c>
      <c r="BR58" s="70">
        <f t="shared" si="60"/>
        <v>20.18594999910001</v>
      </c>
      <c r="BS58" s="79">
        <f t="shared" si="60"/>
        <v>27.617654271599804</v>
      </c>
      <c r="BT58" s="70">
        <f t="shared" si="60"/>
        <v>-176.88161259010002</v>
      </c>
      <c r="BU58" s="70">
        <f t="shared" si="60"/>
        <v>-162.1900780413</v>
      </c>
      <c r="BV58" s="70">
        <f t="shared" si="60"/>
        <v>-189.3064436396</v>
      </c>
      <c r="BW58" s="70">
        <f t="shared" si="60"/>
        <v>-217.36300269999998</v>
      </c>
      <c r="BX58" s="70">
        <f t="shared" si="60"/>
        <v>-226.60398431570002</v>
      </c>
      <c r="BY58" s="79">
        <f t="shared" si="60"/>
        <v>-972.3451212866999</v>
      </c>
      <c r="BZ58" s="79">
        <f t="shared" si="60"/>
        <v>-919.3534670151</v>
      </c>
      <c r="CA58" s="93"/>
      <c r="CB58" s="70"/>
      <c r="CC58" s="79"/>
      <c r="CD58" s="79"/>
      <c r="CE58" s="70">
        <f aca="true" t="shared" si="61" ref="CE58:CV58">CE118-CE56</f>
        <v>38.25</v>
      </c>
      <c r="CF58" s="70">
        <f t="shared" si="61"/>
        <v>20.80705133333332</v>
      </c>
      <c r="CG58" s="79">
        <f t="shared" si="61"/>
        <v>59.05705133333332</v>
      </c>
      <c r="CH58" s="70">
        <f t="shared" si="61"/>
        <v>-344.9554070372</v>
      </c>
      <c r="CI58" s="70">
        <f t="shared" si="61"/>
        <v>-285.5949622396</v>
      </c>
      <c r="CJ58" s="70">
        <f t="shared" si="61"/>
        <v>-262.6853472645</v>
      </c>
      <c r="CK58" s="70">
        <f t="shared" si="61"/>
        <v>-244.13253037029995</v>
      </c>
      <c r="CL58" s="70">
        <f t="shared" si="61"/>
        <v>-223.56254969249994</v>
      </c>
      <c r="CM58" s="70">
        <f t="shared" si="61"/>
        <v>-239.22226963959997</v>
      </c>
      <c r="CN58" s="70">
        <f t="shared" si="61"/>
        <v>-19.3000250133</v>
      </c>
      <c r="CO58" s="70">
        <f t="shared" si="61"/>
        <v>-15.439298376799997</v>
      </c>
      <c r="CP58" s="70">
        <f t="shared" si="61"/>
        <v>-11.785086309199997</v>
      </c>
      <c r="CQ58" s="70">
        <f t="shared" si="61"/>
        <v>2.1491000000000007</v>
      </c>
      <c r="CR58" s="70">
        <f t="shared" si="61"/>
        <v>-1</v>
      </c>
      <c r="CS58" s="70">
        <f t="shared" si="61"/>
        <v>-1</v>
      </c>
      <c r="CT58" s="70">
        <f t="shared" si="61"/>
        <v>-1</v>
      </c>
      <c r="CU58" s="79">
        <f t="shared" si="61"/>
        <v>-1647.5283759430004</v>
      </c>
      <c r="CV58" s="79">
        <f t="shared" si="61"/>
        <v>-1588.471324609667</v>
      </c>
      <c r="CW58" s="93"/>
    </row>
    <row r="59" spans="2:101" s="26" customFormat="1" ht="16.5" customHeight="1">
      <c r="B59" s="68" t="s">
        <v>61</v>
      </c>
      <c r="C59" s="68"/>
      <c r="D59" s="63">
        <f>SUM(D56:D58)</f>
        <v>329.48339999999996</v>
      </c>
      <c r="E59" s="63">
        <f>SUM(E56:E58)</f>
        <v>518.0865650000001</v>
      </c>
      <c r="F59" s="63">
        <f>SUM(F56:F58)</f>
        <v>107.88534499999999</v>
      </c>
      <c r="G59" s="63">
        <f>SUM(G56:G58)</f>
        <v>116.994879</v>
      </c>
      <c r="H59" s="63">
        <f>SUM(H56:H58)</f>
        <v>167.20320199999998</v>
      </c>
      <c r="I59" s="63">
        <f>SUM(I56:I58)</f>
        <v>429.7353959999999</v>
      </c>
      <c r="J59" s="63">
        <f>SUM(J56:J58)</f>
        <v>218.104461</v>
      </c>
      <c r="K59" s="63">
        <f>SUM(K56:K58)</f>
        <v>358.39137800000003</v>
      </c>
      <c r="L59" s="63">
        <f>SUM(L56:L58)</f>
        <v>350.92894</v>
      </c>
      <c r="M59" s="63">
        <f>SUM(M56:M58)</f>
        <v>337.88826011000003</v>
      </c>
      <c r="N59" s="63">
        <f>SUM(N56:N58)</f>
        <v>332.64002439</v>
      </c>
      <c r="O59" s="69">
        <f aca="true" t="shared" si="62" ref="O59:AA59">SUM(O56:O58)</f>
        <v>3267.3418505</v>
      </c>
      <c r="P59" s="69">
        <f t="shared" si="62"/>
        <v>0</v>
      </c>
      <c r="Q59" s="63">
        <f>SUM(Q56:Q58)</f>
        <v>0</v>
      </c>
      <c r="R59" s="63">
        <f>SUM(R56:R58)</f>
        <v>0</v>
      </c>
      <c r="S59" s="63">
        <f t="shared" si="62"/>
        <v>24.942750000000004</v>
      </c>
      <c r="T59" s="69">
        <f t="shared" si="62"/>
        <v>24.94274999999999</v>
      </c>
      <c r="U59" s="64">
        <f t="shared" si="62"/>
        <v>524.7258777411612</v>
      </c>
      <c r="V59" s="63">
        <f t="shared" si="62"/>
        <v>428.2497624004609</v>
      </c>
      <c r="W59" s="63">
        <f t="shared" si="62"/>
        <v>272.6259715516075</v>
      </c>
      <c r="X59" s="63">
        <f t="shared" si="62"/>
        <v>330.01227863184647</v>
      </c>
      <c r="Y59" s="63">
        <f t="shared" si="62"/>
        <v>319.9857259017925</v>
      </c>
      <c r="Z59" s="69">
        <f t="shared" si="62"/>
        <v>1875.5996162268684</v>
      </c>
      <c r="AA59" s="69">
        <f t="shared" si="62"/>
        <v>5167.8842167268685</v>
      </c>
      <c r="AB59" s="94"/>
      <c r="AD59" s="63">
        <f>SUM(AD56:AD58)</f>
        <v>738.58597756</v>
      </c>
      <c r="AE59" s="63">
        <f>SUM(AE56:AE58)</f>
        <v>885.78717552085</v>
      </c>
      <c r="AF59" s="63">
        <f>SUM(AF56:AF58)</f>
        <v>1274.81449049</v>
      </c>
      <c r="AG59" s="63">
        <f>SUM(AG56:AG58)</f>
        <v>1094.3438449805353</v>
      </c>
      <c r="AH59" s="63">
        <f>SUM(AH56:AH58)</f>
        <v>1036.6281348187508</v>
      </c>
      <c r="AI59" s="69">
        <f>SUM(AI56:AI58)</f>
        <v>5030.159623370137</v>
      </c>
      <c r="AJ59" s="63">
        <f>SUM(AJ56:AJ58)</f>
        <v>59.95150100000001</v>
      </c>
      <c r="AK59" s="63">
        <f>SUM(AK56:AK58)</f>
        <v>22.46476212865</v>
      </c>
      <c r="AL59" s="63">
        <f>SUM(AL56:AL58)</f>
        <v>32.50956911</v>
      </c>
      <c r="AM59" s="63">
        <f>SUM(AM56:AM58)</f>
        <v>64.43277499535</v>
      </c>
      <c r="AN59" s="63">
        <f>SUM(AN56:AN58)</f>
        <v>42.1061</v>
      </c>
      <c r="AO59" s="69">
        <f>SUM(AO56:AO58)</f>
        <v>221.464707234</v>
      </c>
      <c r="AP59" s="63">
        <f>SUM(AP56:AP58)</f>
        <v>158.50574999999998</v>
      </c>
      <c r="AQ59" s="63">
        <f>SUM(AQ56:AQ58)</f>
        <v>217.18252500000006</v>
      </c>
      <c r="AR59" s="63">
        <f>SUM(AR56:AR58)</f>
        <v>189.826029</v>
      </c>
      <c r="AS59" s="63">
        <f>SUM(AS56:AS58)</f>
        <v>228.47751992734254</v>
      </c>
      <c r="AT59" s="63">
        <f>SUM(AT56:AT58)</f>
        <v>205.92245196807622</v>
      </c>
      <c r="AU59" s="69">
        <f>SUM(AU56:AU58)</f>
        <v>999.9142758954188</v>
      </c>
      <c r="AV59" s="63">
        <f>SUM(AV56:AV58)</f>
        <v>300</v>
      </c>
      <c r="AW59" s="63">
        <f>SUM(AW56:AW58)</f>
        <v>100</v>
      </c>
      <c r="AX59" s="63">
        <f>SUM(AX56:AX58)</f>
        <v>200</v>
      </c>
      <c r="AY59" s="63">
        <f>SUM(AY56:AY58)</f>
        <v>0</v>
      </c>
      <c r="AZ59" s="63">
        <f>SUM(AZ56:AZ58)</f>
        <v>150</v>
      </c>
      <c r="BA59" s="69">
        <f>SUM(BA56:BA58)</f>
        <v>750</v>
      </c>
      <c r="BB59" s="69">
        <f>SUM(BB56:BB58)</f>
        <v>7001.538606499556</v>
      </c>
      <c r="BC59" s="94"/>
      <c r="BE59" s="63">
        <f>SUM(BE56:BE58)</f>
        <v>92.9584572207</v>
      </c>
      <c r="BF59" s="63">
        <f>SUM(BF56:BF58)</f>
        <v>40.3297</v>
      </c>
      <c r="BG59" s="63">
        <f>SUM(BG56:BG58)</f>
        <v>39.3297</v>
      </c>
      <c r="BH59" s="63">
        <f>SUM(BH56:BH58)</f>
        <v>39.3297</v>
      </c>
      <c r="BI59" s="63">
        <f>SUM(BI56:BI58)</f>
        <v>39.3297</v>
      </c>
      <c r="BJ59" s="69">
        <f>SUM(BJ56:BJ58)</f>
        <v>251.27725722070002</v>
      </c>
      <c r="BK59" s="63">
        <f>SUM(BK56:BK58)</f>
        <v>7.5</v>
      </c>
      <c r="BL59" s="63">
        <f>SUM(BL56:BL58)</f>
        <v>7.5</v>
      </c>
      <c r="BM59" s="69">
        <f>SUM(BM56:BM58)</f>
        <v>15</v>
      </c>
      <c r="BN59" s="63">
        <f>SUM(BN56:BN58)</f>
        <v>93.95476400875</v>
      </c>
      <c r="BO59" s="63">
        <f>SUM(BO56:BO58)</f>
        <v>167.90745800055004</v>
      </c>
      <c r="BP59" s="63">
        <f>SUM(BP56:BP58)</f>
        <v>119.2103499473998</v>
      </c>
      <c r="BQ59" s="63">
        <f>SUM(BQ56:BQ58)</f>
        <v>14.827399995800008</v>
      </c>
      <c r="BR59" s="63">
        <f>SUM(BR56:BR58)</f>
        <v>20.18594999910001</v>
      </c>
      <c r="BS59" s="69">
        <f>SUM(BS56:BS58)</f>
        <v>416.0859219515998</v>
      </c>
      <c r="BT59" s="63">
        <f>SUM(BT56:BT58)</f>
        <v>196</v>
      </c>
      <c r="BU59" s="63">
        <f>SUM(BU56:BU58)</f>
        <v>211</v>
      </c>
      <c r="BV59" s="63">
        <f>SUM(BV56:BV58)</f>
        <v>206</v>
      </c>
      <c r="BW59" s="63">
        <f>SUM(BW56:BW58)</f>
        <v>201</v>
      </c>
      <c r="BX59" s="63">
        <f>SUM(BX56:BX58)</f>
        <v>216</v>
      </c>
      <c r="BY59" s="69">
        <f aca="true" t="shared" si="63" ref="BY59:CD59">SUM(BY56:BY58)</f>
        <v>1030</v>
      </c>
      <c r="BZ59" s="69">
        <f t="shared" si="63"/>
        <v>1712.3631791722999</v>
      </c>
      <c r="CA59" s="94"/>
      <c r="CC59" s="69">
        <f t="shared" si="63"/>
        <v>0</v>
      </c>
      <c r="CD59" s="69">
        <f t="shared" si="63"/>
        <v>0</v>
      </c>
      <c r="CE59" s="63">
        <f>SUM(CE56:CE58)</f>
        <v>38.25</v>
      </c>
      <c r="CF59" s="63">
        <f>SUM(CF56:CF58)</f>
        <v>20.80705133333332</v>
      </c>
      <c r="CG59" s="69">
        <f>SUM(CG56:CG58)</f>
        <v>59.05705133333332</v>
      </c>
      <c r="CH59" s="63">
        <f>SUM(CH56:CH58)</f>
        <v>100</v>
      </c>
      <c r="CI59" s="63">
        <f>SUM(CI56:CI58)</f>
        <v>100</v>
      </c>
      <c r="CJ59" s="63">
        <f>SUM(CJ56:CJ58)</f>
        <v>100</v>
      </c>
      <c r="CK59" s="63">
        <f>SUM(CK56:CK58)</f>
        <v>100</v>
      </c>
      <c r="CL59" s="63">
        <f>SUM(CL56:CL58)</f>
        <v>100</v>
      </c>
      <c r="CM59" s="63">
        <f>SUM(CM56:CM58)</f>
        <v>18</v>
      </c>
      <c r="CN59" s="63">
        <f>SUM(CN56:CN58)</f>
        <v>18</v>
      </c>
      <c r="CO59" s="63">
        <f>SUM(CO56:CO58)</f>
        <v>18</v>
      </c>
      <c r="CP59" s="63">
        <f>SUM(CP56:CP58)</f>
        <v>18</v>
      </c>
      <c r="CQ59" s="63">
        <f>SUM(CQ56:CQ58)</f>
        <v>18</v>
      </c>
      <c r="CR59" s="63">
        <f>SUM(CR56:CR58)</f>
        <v>0</v>
      </c>
      <c r="CS59" s="63">
        <f>SUM(CS56:CS58)</f>
        <v>0</v>
      </c>
      <c r="CT59" s="63">
        <f>SUM(CT56:CT58)</f>
        <v>0</v>
      </c>
      <c r="CU59" s="69">
        <f>SUM(CU56:CU58)</f>
        <v>590</v>
      </c>
      <c r="CV59" s="69">
        <f>SUM(CV56:CV58)</f>
        <v>649.0570513333334</v>
      </c>
      <c r="CW59" s="94"/>
    </row>
    <row r="60" spans="28:101" s="1" customFormat="1" ht="23.25" customHeight="1">
      <c r="AB60" s="92"/>
      <c r="AK60" s="50"/>
      <c r="AL60" s="50"/>
      <c r="AM60" s="50"/>
      <c r="AN60" s="50"/>
      <c r="AO60" s="50"/>
      <c r="AP60" s="50"/>
      <c r="BC60" s="92"/>
      <c r="BF60" s="50"/>
      <c r="BG60" s="50"/>
      <c r="BH60" s="50"/>
      <c r="BI60" s="50"/>
      <c r="BJ60" s="50"/>
      <c r="BK60" s="50"/>
      <c r="BL60" s="27"/>
      <c r="BM60" s="27"/>
      <c r="CA60" s="92"/>
      <c r="CW60" s="92"/>
    </row>
    <row r="61" spans="1:101" ht="17.25" customHeight="1">
      <c r="A61"/>
      <c r="B61" s="123" t="s">
        <v>56</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00"/>
    </row>
    <row r="62" spans="1:63" ht="14.25" customHeight="1">
      <c r="A62"/>
      <c r="C62"/>
      <c r="BF62" s="16"/>
      <c r="BG62" s="16"/>
      <c r="BH62" s="27"/>
      <c r="BI62" s="27"/>
      <c r="BJ62" s="27"/>
      <c r="BK62" s="17"/>
    </row>
    <row r="63" spans="3:101" s="1" customFormat="1" ht="14.25">
      <c r="C63"/>
      <c r="D63"/>
      <c r="E63"/>
      <c r="F63"/>
      <c r="G63"/>
      <c r="H63"/>
      <c r="I63"/>
      <c r="J63"/>
      <c r="K63"/>
      <c r="L63"/>
      <c r="AB63" s="92"/>
      <c r="BC63" s="92"/>
      <c r="BF63" s="16"/>
      <c r="BG63" s="16"/>
      <c r="BH63" s="27"/>
      <c r="BI63" s="27"/>
      <c r="BJ63" s="27"/>
      <c r="BK63" s="17"/>
      <c r="CA63" s="92"/>
      <c r="CW63" s="92"/>
    </row>
    <row r="64" spans="1:63" ht="28.5">
      <c r="A64"/>
      <c r="B64" s="34" t="s">
        <v>55</v>
      </c>
      <c r="C64" s="1"/>
      <c r="D64" s="1"/>
      <c r="E64" s="1"/>
      <c r="F64" s="1"/>
      <c r="G64" s="1"/>
      <c r="H64" s="1"/>
      <c r="I64" s="1"/>
      <c r="J64" s="1"/>
      <c r="K64" s="1"/>
      <c r="L64" s="1"/>
      <c r="BF64" s="16"/>
      <c r="BG64" s="16"/>
      <c r="BH64" s="27"/>
      <c r="BI64" s="27"/>
      <c r="BJ64" s="27"/>
      <c r="BK64" s="17"/>
    </row>
    <row r="65" spans="1:63" ht="18">
      <c r="A65"/>
      <c r="B65" s="36" t="s">
        <v>64</v>
      </c>
      <c r="C65" s="1"/>
      <c r="D65" s="1"/>
      <c r="E65" s="1"/>
      <c r="F65" s="1"/>
      <c r="G65" s="1"/>
      <c r="H65" s="1"/>
      <c r="I65" s="1"/>
      <c r="J65" s="1"/>
      <c r="K65" s="1"/>
      <c r="L65" s="1"/>
      <c r="BF65" s="16"/>
      <c r="BG65" s="16"/>
      <c r="BH65" s="27"/>
      <c r="BI65" s="27"/>
      <c r="BJ65" s="27"/>
      <c r="BK65" s="17"/>
    </row>
    <row r="66" spans="1:12" ht="15">
      <c r="A66"/>
      <c r="B66" s="2" t="s">
        <v>0</v>
      </c>
      <c r="C66" s="1"/>
      <c r="D66" s="1"/>
      <c r="E66" s="1"/>
      <c r="F66" s="1"/>
      <c r="G66" s="1"/>
      <c r="H66" s="1"/>
      <c r="I66" s="1"/>
      <c r="J66" s="1"/>
      <c r="K66" s="1"/>
      <c r="L66" s="1"/>
    </row>
    <row r="67" spans="2:101" s="1" customFormat="1" ht="14.25">
      <c r="B67"/>
      <c r="D67"/>
      <c r="E67"/>
      <c r="F67"/>
      <c r="G67"/>
      <c r="H67"/>
      <c r="I67"/>
      <c r="J67"/>
      <c r="K67"/>
      <c r="L67"/>
      <c r="M67"/>
      <c r="N67"/>
      <c r="O67" s="14"/>
      <c r="P67" s="50"/>
      <c r="Q67" s="24"/>
      <c r="AB67" s="92"/>
      <c r="AE67"/>
      <c r="AF67"/>
      <c r="AG67"/>
      <c r="AH67"/>
      <c r="BC67" s="92"/>
      <c r="CA67" s="92"/>
      <c r="CW67" s="92"/>
    </row>
    <row r="68" spans="1:101" ht="24" customHeight="1">
      <c r="A68"/>
      <c r="B68" s="131" t="s">
        <v>1</v>
      </c>
      <c r="C68" s="1"/>
      <c r="D68" s="122" t="s">
        <v>55</v>
      </c>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99"/>
    </row>
    <row r="69" spans="1:101" ht="19.5" customHeight="1" thickBot="1">
      <c r="A69"/>
      <c r="B69" s="132"/>
      <c r="C69" s="1"/>
      <c r="D69" s="118" t="s">
        <v>50</v>
      </c>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95"/>
      <c r="AC69" s="44"/>
      <c r="AD69" s="118" t="s">
        <v>2</v>
      </c>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95"/>
      <c r="BD69" s="44"/>
      <c r="BE69" s="118" t="s">
        <v>3</v>
      </c>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95"/>
      <c r="CB69" s="55"/>
      <c r="CC69" s="118" t="s">
        <v>54</v>
      </c>
      <c r="CD69" s="118"/>
      <c r="CE69" s="118"/>
      <c r="CF69" s="118"/>
      <c r="CG69" s="118"/>
      <c r="CH69" s="118"/>
      <c r="CI69" s="118"/>
      <c r="CJ69" s="118"/>
      <c r="CK69" s="118"/>
      <c r="CL69" s="118"/>
      <c r="CM69" s="118"/>
      <c r="CN69" s="118"/>
      <c r="CO69" s="118"/>
      <c r="CP69" s="118"/>
      <c r="CQ69" s="118"/>
      <c r="CR69" s="118"/>
      <c r="CS69" s="118"/>
      <c r="CT69" s="118"/>
      <c r="CU69" s="118"/>
      <c r="CV69" s="118"/>
      <c r="CW69" s="95"/>
    </row>
    <row r="70" spans="2:101" s="24" customFormat="1" ht="33" customHeight="1">
      <c r="B70" s="132"/>
      <c r="C70" s="1"/>
      <c r="D70" s="124" t="s">
        <v>57</v>
      </c>
      <c r="E70" s="124"/>
      <c r="F70" s="124"/>
      <c r="G70" s="124"/>
      <c r="H70" s="124"/>
      <c r="I70" s="124"/>
      <c r="J70" s="124"/>
      <c r="K70" s="124"/>
      <c r="L70" s="124"/>
      <c r="M70" s="124"/>
      <c r="N70" s="124"/>
      <c r="O70" s="125"/>
      <c r="P70" s="56" t="s">
        <v>60</v>
      </c>
      <c r="Q70" s="119" t="s">
        <v>4</v>
      </c>
      <c r="R70" s="120"/>
      <c r="S70" s="120"/>
      <c r="T70" s="121"/>
      <c r="U70" s="126" t="s">
        <v>5</v>
      </c>
      <c r="V70" s="124"/>
      <c r="W70" s="124"/>
      <c r="X70" s="124"/>
      <c r="Y70" s="124"/>
      <c r="Z70" s="125"/>
      <c r="AA70" s="127" t="s">
        <v>59</v>
      </c>
      <c r="AB70" s="134" t="s">
        <v>85</v>
      </c>
      <c r="AC70" s="42"/>
      <c r="AD70" s="124" t="s">
        <v>57</v>
      </c>
      <c r="AE70" s="124"/>
      <c r="AF70" s="124"/>
      <c r="AG70" s="124"/>
      <c r="AH70" s="124"/>
      <c r="AI70" s="125"/>
      <c r="AJ70" s="126" t="s">
        <v>60</v>
      </c>
      <c r="AK70" s="124"/>
      <c r="AL70" s="124"/>
      <c r="AM70" s="124"/>
      <c r="AN70" s="124"/>
      <c r="AO70" s="125"/>
      <c r="AP70" s="119" t="s">
        <v>4</v>
      </c>
      <c r="AQ70" s="120"/>
      <c r="AR70" s="120"/>
      <c r="AS70" s="120"/>
      <c r="AT70" s="120"/>
      <c r="AU70" s="121"/>
      <c r="AV70" s="119" t="s">
        <v>5</v>
      </c>
      <c r="AW70" s="120"/>
      <c r="AX70" s="120"/>
      <c r="AY70" s="120"/>
      <c r="AZ70" s="120"/>
      <c r="BA70" s="121"/>
      <c r="BB70" s="127" t="s">
        <v>59</v>
      </c>
      <c r="BC70" s="134" t="s">
        <v>85</v>
      </c>
      <c r="BD70" s="42"/>
      <c r="BE70" s="124" t="s">
        <v>57</v>
      </c>
      <c r="BF70" s="124"/>
      <c r="BG70" s="124"/>
      <c r="BH70" s="124"/>
      <c r="BI70" s="124"/>
      <c r="BJ70" s="125"/>
      <c r="BK70" s="126" t="s">
        <v>60</v>
      </c>
      <c r="BL70" s="124"/>
      <c r="BM70" s="125"/>
      <c r="BN70" s="119" t="s">
        <v>4</v>
      </c>
      <c r="BO70" s="120"/>
      <c r="BP70" s="120"/>
      <c r="BQ70" s="120"/>
      <c r="BR70" s="120"/>
      <c r="BS70" s="121"/>
      <c r="BT70" s="119" t="s">
        <v>5</v>
      </c>
      <c r="BU70" s="120"/>
      <c r="BV70" s="120"/>
      <c r="BW70" s="120"/>
      <c r="BX70" s="120"/>
      <c r="BY70" s="121"/>
      <c r="BZ70" s="127" t="s">
        <v>59</v>
      </c>
      <c r="CA70" s="134" t="s">
        <v>85</v>
      </c>
      <c r="CB70" s="42"/>
      <c r="CC70" s="43" t="s">
        <v>57</v>
      </c>
      <c r="CD70" s="49" t="s">
        <v>60</v>
      </c>
      <c r="CE70" s="119" t="s">
        <v>4</v>
      </c>
      <c r="CF70" s="120"/>
      <c r="CG70" s="121"/>
      <c r="CH70" s="119" t="s">
        <v>5</v>
      </c>
      <c r="CI70" s="120"/>
      <c r="CJ70" s="120"/>
      <c r="CK70" s="120"/>
      <c r="CL70" s="120"/>
      <c r="CM70" s="120"/>
      <c r="CN70" s="120"/>
      <c r="CO70" s="120"/>
      <c r="CP70" s="120"/>
      <c r="CQ70" s="120"/>
      <c r="CR70" s="120"/>
      <c r="CS70" s="120"/>
      <c r="CT70" s="120"/>
      <c r="CU70" s="121"/>
      <c r="CV70" s="127" t="s">
        <v>59</v>
      </c>
      <c r="CW70" s="134" t="s">
        <v>85</v>
      </c>
    </row>
    <row r="71" spans="1:101" ht="15" customHeight="1">
      <c r="A71"/>
      <c r="B71" s="132"/>
      <c r="C71" s="1"/>
      <c r="D71" s="48">
        <v>2000</v>
      </c>
      <c r="E71" s="48">
        <v>2001</v>
      </c>
      <c r="F71" s="48">
        <v>2002</v>
      </c>
      <c r="G71" s="48">
        <v>2003</v>
      </c>
      <c r="H71" s="48">
        <v>2004</v>
      </c>
      <c r="I71" s="48">
        <v>2005</v>
      </c>
      <c r="J71" s="48">
        <v>2006</v>
      </c>
      <c r="K71" s="48">
        <v>2007</v>
      </c>
      <c r="L71" s="48">
        <v>2008</v>
      </c>
      <c r="M71" s="48">
        <v>2009</v>
      </c>
      <c r="N71" s="48">
        <v>2010</v>
      </c>
      <c r="O71" s="47" t="s">
        <v>58</v>
      </c>
      <c r="P71" s="41" t="s">
        <v>58</v>
      </c>
      <c r="Q71" s="40">
        <v>2008</v>
      </c>
      <c r="R71" s="48">
        <v>2009</v>
      </c>
      <c r="S71" s="48">
        <v>2010</v>
      </c>
      <c r="T71" s="47" t="s">
        <v>58</v>
      </c>
      <c r="U71" s="40">
        <v>2006</v>
      </c>
      <c r="V71" s="48">
        <v>2007</v>
      </c>
      <c r="W71" s="48">
        <v>2008</v>
      </c>
      <c r="X71" s="48">
        <v>2009</v>
      </c>
      <c r="Y71" s="48">
        <v>2010</v>
      </c>
      <c r="Z71" s="47" t="s">
        <v>58</v>
      </c>
      <c r="AA71" s="128"/>
      <c r="AB71" s="135"/>
      <c r="AC71" s="39"/>
      <c r="AD71" s="48">
        <v>2011</v>
      </c>
      <c r="AE71" s="48">
        <v>2012</v>
      </c>
      <c r="AF71" s="48">
        <v>2013</v>
      </c>
      <c r="AG71" s="48">
        <v>2014</v>
      </c>
      <c r="AH71" s="48">
        <v>2015</v>
      </c>
      <c r="AI71" s="47" t="s">
        <v>58</v>
      </c>
      <c r="AJ71" s="40">
        <v>2011</v>
      </c>
      <c r="AK71" s="48">
        <v>2012</v>
      </c>
      <c r="AL71" s="48">
        <v>2013</v>
      </c>
      <c r="AM71" s="48">
        <v>2014</v>
      </c>
      <c r="AN71" s="48">
        <v>2015</v>
      </c>
      <c r="AO71" s="47" t="s">
        <v>58</v>
      </c>
      <c r="AP71" s="38">
        <v>2011</v>
      </c>
      <c r="AQ71" s="37">
        <v>2012</v>
      </c>
      <c r="AR71" s="37">
        <v>2013</v>
      </c>
      <c r="AS71" s="37">
        <v>2014</v>
      </c>
      <c r="AT71" s="37">
        <v>2015</v>
      </c>
      <c r="AU71" s="47" t="s">
        <v>58</v>
      </c>
      <c r="AV71" s="38">
        <v>2011</v>
      </c>
      <c r="AW71" s="37">
        <v>2012</v>
      </c>
      <c r="AX71" s="37">
        <v>2013</v>
      </c>
      <c r="AY71" s="37">
        <v>2014</v>
      </c>
      <c r="AZ71" s="37">
        <v>2015</v>
      </c>
      <c r="BA71" s="47" t="s">
        <v>58</v>
      </c>
      <c r="BB71" s="128"/>
      <c r="BC71" s="135"/>
      <c r="BD71" s="39"/>
      <c r="BE71" s="48">
        <v>2016</v>
      </c>
      <c r="BF71" s="48">
        <v>2017</v>
      </c>
      <c r="BG71" s="48">
        <v>2018</v>
      </c>
      <c r="BH71" s="48">
        <v>2019</v>
      </c>
      <c r="BI71" s="48">
        <v>2020</v>
      </c>
      <c r="BJ71" s="47" t="s">
        <v>58</v>
      </c>
      <c r="BK71" s="40">
        <v>2016</v>
      </c>
      <c r="BL71" s="48">
        <v>2017</v>
      </c>
      <c r="BM71" s="47" t="s">
        <v>58</v>
      </c>
      <c r="BN71" s="40">
        <v>2016</v>
      </c>
      <c r="BO71" s="48">
        <v>2017</v>
      </c>
      <c r="BP71" s="48">
        <v>2018</v>
      </c>
      <c r="BQ71" s="48">
        <v>2019</v>
      </c>
      <c r="BR71" s="48">
        <v>2020</v>
      </c>
      <c r="BS71" s="47" t="s">
        <v>58</v>
      </c>
      <c r="BT71" s="40">
        <v>2016</v>
      </c>
      <c r="BU71" s="48">
        <v>2017</v>
      </c>
      <c r="BV71" s="48">
        <v>2018</v>
      </c>
      <c r="BW71" s="48">
        <v>2019</v>
      </c>
      <c r="BX71" s="48">
        <v>2020</v>
      </c>
      <c r="BY71" s="47" t="s">
        <v>58</v>
      </c>
      <c r="BZ71" s="128"/>
      <c r="CA71" s="135"/>
      <c r="CB71" s="39"/>
      <c r="CC71" s="47" t="s">
        <v>58</v>
      </c>
      <c r="CD71" s="41" t="s">
        <v>58</v>
      </c>
      <c r="CE71" s="40">
        <v>2021</v>
      </c>
      <c r="CF71" s="48">
        <v>2022</v>
      </c>
      <c r="CG71" s="47" t="s">
        <v>58</v>
      </c>
      <c r="CH71" s="40">
        <v>2021</v>
      </c>
      <c r="CI71" s="48">
        <v>2022</v>
      </c>
      <c r="CJ71" s="48">
        <v>2023</v>
      </c>
      <c r="CK71" s="48">
        <v>2024</v>
      </c>
      <c r="CL71" s="48">
        <v>2025</v>
      </c>
      <c r="CM71" s="48">
        <v>2026</v>
      </c>
      <c r="CN71" s="48">
        <v>2027</v>
      </c>
      <c r="CO71" s="48">
        <v>2028</v>
      </c>
      <c r="CP71" s="48">
        <v>2029</v>
      </c>
      <c r="CQ71" s="48">
        <v>2030</v>
      </c>
      <c r="CR71" s="48">
        <v>2031</v>
      </c>
      <c r="CS71" s="48">
        <v>2032</v>
      </c>
      <c r="CT71" s="48">
        <v>2033</v>
      </c>
      <c r="CU71" s="47" t="s">
        <v>58</v>
      </c>
      <c r="CV71" s="128"/>
      <c r="CW71" s="135"/>
    </row>
    <row r="72" spans="1:101" ht="28.5">
      <c r="A72"/>
      <c r="B72" s="28" t="s">
        <v>65</v>
      </c>
      <c r="C72" s="1"/>
      <c r="D72" s="57"/>
      <c r="E72" s="57"/>
      <c r="F72" s="57"/>
      <c r="G72" s="57"/>
      <c r="H72" s="57"/>
      <c r="I72" s="57"/>
      <c r="J72" s="57"/>
      <c r="K72" s="57"/>
      <c r="L72" s="57"/>
      <c r="M72" s="57"/>
      <c r="N72" s="57"/>
      <c r="O72" s="52"/>
      <c r="P72" s="52"/>
      <c r="Q72" s="57"/>
      <c r="R72" s="57"/>
      <c r="S72" s="57"/>
      <c r="T72" s="52"/>
      <c r="U72" s="57"/>
      <c r="V72" s="57"/>
      <c r="W72" s="57"/>
      <c r="X72" s="57"/>
      <c r="Y72" s="57"/>
      <c r="Z72" s="52">
        <f>IF(SUM(U72:Y72)=0,"",SUM(U72:Y72))</f>
      </c>
      <c r="AA72" s="52"/>
      <c r="AB72" s="96"/>
      <c r="AC72" s="53"/>
      <c r="AD72" s="57"/>
      <c r="AE72" s="57"/>
      <c r="AF72" s="57"/>
      <c r="AG72" s="57"/>
      <c r="AH72" s="57"/>
      <c r="AI72" s="52"/>
      <c r="AJ72" s="57"/>
      <c r="AK72" s="57"/>
      <c r="AL72" s="57"/>
      <c r="AM72" s="57"/>
      <c r="AN72" s="57"/>
      <c r="AO72" s="52"/>
      <c r="AP72" s="57"/>
      <c r="AQ72" s="57"/>
      <c r="AR72" s="57"/>
      <c r="AS72" s="57"/>
      <c r="AT72" s="57"/>
      <c r="AU72" s="52"/>
      <c r="AV72" s="57"/>
      <c r="AW72" s="57"/>
      <c r="AX72" s="57"/>
      <c r="AY72" s="57"/>
      <c r="AZ72" s="57"/>
      <c r="BA72" s="52"/>
      <c r="BB72" s="52"/>
      <c r="BC72" s="86"/>
      <c r="BD72" s="53"/>
      <c r="BE72" s="57"/>
      <c r="BF72" s="57"/>
      <c r="BG72" s="57"/>
      <c r="BH72" s="57"/>
      <c r="BI72" s="57"/>
      <c r="BJ72" s="52"/>
      <c r="BK72" s="57"/>
      <c r="BL72" s="57"/>
      <c r="BM72" s="52"/>
      <c r="BN72" s="57"/>
      <c r="BO72" s="57"/>
      <c r="BP72" s="57"/>
      <c r="BQ72" s="57"/>
      <c r="BR72" s="57"/>
      <c r="BS72" s="52"/>
      <c r="BT72" s="57"/>
      <c r="BU72" s="57"/>
      <c r="BV72" s="57"/>
      <c r="BW72" s="57"/>
      <c r="BX72" s="57"/>
      <c r="BY72" s="52"/>
      <c r="BZ72" s="52"/>
      <c r="CA72" s="86"/>
      <c r="CB72" s="53"/>
      <c r="CC72" s="52"/>
      <c r="CD72" s="52"/>
      <c r="CE72" s="57"/>
      <c r="CF72" s="57"/>
      <c r="CG72" s="52"/>
      <c r="CH72" s="57"/>
      <c r="CI72" s="57"/>
      <c r="CJ72" s="57"/>
      <c r="CK72" s="57"/>
      <c r="CL72" s="57"/>
      <c r="CM72" s="57"/>
      <c r="CN72" s="57"/>
      <c r="CO72" s="57"/>
      <c r="CP72" s="57"/>
      <c r="CQ72" s="57"/>
      <c r="CR72" s="57"/>
      <c r="CS72" s="57"/>
      <c r="CT72" s="57"/>
      <c r="CU72" s="52"/>
      <c r="CV72" s="52"/>
      <c r="CW72" s="86"/>
    </row>
    <row r="73" spans="1:101" ht="15.75" customHeight="1">
      <c r="A73" s="24"/>
      <c r="B73" s="29" t="s">
        <v>6</v>
      </c>
      <c r="C73" s="1"/>
      <c r="D73" s="60"/>
      <c r="E73" s="60"/>
      <c r="F73" s="60"/>
      <c r="G73" s="60"/>
      <c r="H73" s="60"/>
      <c r="I73" s="60"/>
      <c r="J73" s="60">
        <v>5</v>
      </c>
      <c r="K73" s="60">
        <v>5</v>
      </c>
      <c r="L73" s="60">
        <v>5</v>
      </c>
      <c r="M73" s="60">
        <v>5</v>
      </c>
      <c r="N73" s="60">
        <v>8.6</v>
      </c>
      <c r="O73" s="54">
        <f>SUM(D73:N73)</f>
        <v>28.6</v>
      </c>
      <c r="P73" s="54"/>
      <c r="Q73" s="60"/>
      <c r="R73" s="60"/>
      <c r="S73" s="60"/>
      <c r="T73" s="54">
        <f>SUM(Q73:S73)</f>
        <v>0</v>
      </c>
      <c r="U73" s="60"/>
      <c r="V73" s="60"/>
      <c r="W73" s="60"/>
      <c r="X73" s="60"/>
      <c r="Y73" s="60"/>
      <c r="Z73" s="54">
        <f>SUM(U73:Y73)</f>
        <v>0</v>
      </c>
      <c r="AA73" s="54">
        <f>SUM(O73,P73,T73,Z73)</f>
        <v>28.6</v>
      </c>
      <c r="AB73" s="87">
        <f>IF(AA73=0,"",AA73/$AA$118)</f>
        <v>0.005534179714675206</v>
      </c>
      <c r="AC73" s="53"/>
      <c r="AD73" s="60">
        <v>48.843999999999994</v>
      </c>
      <c r="AE73" s="60">
        <v>56.4855</v>
      </c>
      <c r="AF73" s="60">
        <v>48.277249999999995</v>
      </c>
      <c r="AG73" s="60">
        <v>45.79575</v>
      </c>
      <c r="AH73" s="60"/>
      <c r="AI73" s="54">
        <f>SUM(AD73:AH73)</f>
        <v>199.40249999999997</v>
      </c>
      <c r="AJ73" s="60"/>
      <c r="AK73" s="60"/>
      <c r="AL73" s="60"/>
      <c r="AM73" s="60"/>
      <c r="AN73" s="60"/>
      <c r="AO73" s="54">
        <f>SUM(AJ73:AN73)</f>
        <v>0</v>
      </c>
      <c r="AP73" s="60"/>
      <c r="AQ73" s="60"/>
      <c r="AR73" s="60"/>
      <c r="AS73" s="60"/>
      <c r="AT73" s="60"/>
      <c r="AU73" s="54">
        <f>SUM(AP73:AT73)</f>
        <v>0</v>
      </c>
      <c r="AV73" s="60">
        <v>18.961038961038962</v>
      </c>
      <c r="AW73" s="60">
        <v>6.320346320346321</v>
      </c>
      <c r="AX73" s="60">
        <v>12.640692640692642</v>
      </c>
      <c r="AY73" s="60">
        <v>0</v>
      </c>
      <c r="AZ73" s="60">
        <v>9.480519480519481</v>
      </c>
      <c r="BA73" s="54">
        <f>SUM(AV73:AZ73)</f>
        <v>47.40259740259741</v>
      </c>
      <c r="BB73" s="54">
        <f>SUM(AI73,AO73,AU73,BA73)</f>
        <v>246.80509740259737</v>
      </c>
      <c r="BC73" s="87">
        <f>IF(BB73=0,"",BB73/$BB$118)</f>
        <v>0.035250123047737995</v>
      </c>
      <c r="BD73" s="53"/>
      <c r="BE73" s="60"/>
      <c r="BF73" s="60"/>
      <c r="BG73" s="60"/>
      <c r="BH73" s="60"/>
      <c r="BI73" s="60"/>
      <c r="BJ73" s="54">
        <f>SUM(BE73:BI73)</f>
        <v>0</v>
      </c>
      <c r="BK73" s="60"/>
      <c r="BL73" s="60"/>
      <c r="BM73" s="54">
        <f>SUM(BK73:BL73)</f>
        <v>0</v>
      </c>
      <c r="BN73" s="60"/>
      <c r="BO73" s="60"/>
      <c r="BP73" s="60"/>
      <c r="BQ73" s="60"/>
      <c r="BR73" s="60"/>
      <c r="BS73" s="54">
        <f>SUM(BN73:BR73)</f>
        <v>0</v>
      </c>
      <c r="BT73" s="60">
        <v>8.996965098634293</v>
      </c>
      <c r="BU73" s="60">
        <v>9.685508345978755</v>
      </c>
      <c r="BV73" s="60">
        <v>9.455993930197268</v>
      </c>
      <c r="BW73" s="60">
        <v>9.22647951441578</v>
      </c>
      <c r="BX73" s="60">
        <v>9.915022761760243</v>
      </c>
      <c r="BY73" s="54">
        <f>SUM(BT73:BX73)</f>
        <v>47.27996965098634</v>
      </c>
      <c r="BZ73" s="54">
        <f>SUM(BJ73,BM73,BS73,BY73)</f>
        <v>47.27996965098634</v>
      </c>
      <c r="CA73" s="87">
        <f>IF(BZ73=0,"",BZ73/$BZ$118)</f>
        <v>0.027610947388999524</v>
      </c>
      <c r="CB73" s="53"/>
      <c r="CC73" s="54"/>
      <c r="CD73" s="54"/>
      <c r="CE73" s="60"/>
      <c r="CF73" s="60"/>
      <c r="CG73" s="54">
        <f>SUM(CE73:CF73)</f>
        <v>0</v>
      </c>
      <c r="CH73" s="60">
        <v>5.481377371749825</v>
      </c>
      <c r="CI73" s="60">
        <v>5.481377371749825</v>
      </c>
      <c r="CJ73" s="60">
        <v>5.481377371749825</v>
      </c>
      <c r="CK73" s="60">
        <v>5.481377371749825</v>
      </c>
      <c r="CL73" s="60">
        <v>5.481377371749825</v>
      </c>
      <c r="CM73" s="60">
        <v>0.9866479269149684</v>
      </c>
      <c r="CN73" s="60">
        <v>0.9866479269149684</v>
      </c>
      <c r="CO73" s="60">
        <v>0.9866479269149684</v>
      </c>
      <c r="CP73" s="60">
        <v>0.9866479269149684</v>
      </c>
      <c r="CQ73" s="60">
        <v>0.9866479269149684</v>
      </c>
      <c r="CR73" s="60"/>
      <c r="CS73" s="60"/>
      <c r="CT73" s="60"/>
      <c r="CU73" s="54">
        <f>SUM(CH73:CT73)</f>
        <v>32.34012649332397</v>
      </c>
      <c r="CV73" s="54">
        <f>SUM(CC73,CD73,CG73,CU73)</f>
        <v>32.34012649332397</v>
      </c>
      <c r="CW73" s="87">
        <f>IF(CV73=0,"",CV73/$CV$118)</f>
        <v>0.04982632332071405</v>
      </c>
    </row>
    <row r="74" spans="1:101" ht="15.75" customHeight="1">
      <c r="A74" s="61">
        <v>3</v>
      </c>
      <c r="B74" s="29" t="s">
        <v>8</v>
      </c>
      <c r="C74" s="1"/>
      <c r="D74" s="60"/>
      <c r="E74" s="60"/>
      <c r="F74" s="60"/>
      <c r="G74" s="60"/>
      <c r="H74" s="60"/>
      <c r="I74" s="60"/>
      <c r="J74" s="60"/>
      <c r="K74" s="60"/>
      <c r="L74" s="60"/>
      <c r="M74" s="60"/>
      <c r="N74" s="60"/>
      <c r="O74" s="54">
        <f aca="true" t="shared" si="64" ref="O74:O93">SUM(D74:N74)</f>
        <v>0</v>
      </c>
      <c r="P74" s="54"/>
      <c r="Q74" s="60"/>
      <c r="R74" s="60"/>
      <c r="S74" s="60"/>
      <c r="T74" s="54">
        <f aca="true" t="shared" si="65" ref="T74:T93">SUM(Q74:S74)</f>
        <v>0</v>
      </c>
      <c r="U74" s="60"/>
      <c r="V74" s="60"/>
      <c r="W74" s="60"/>
      <c r="X74" s="60"/>
      <c r="Y74" s="60"/>
      <c r="Z74" s="54">
        <f aca="true" t="shared" si="66" ref="Z74:Z93">SUM(U74:Y74)</f>
        <v>0</v>
      </c>
      <c r="AA74" s="54">
        <f aca="true" t="shared" si="67" ref="AA74:AA93">SUM(O74,P74,T74,Z74)</f>
        <v>0</v>
      </c>
      <c r="AB74" s="87">
        <f aca="true" t="shared" si="68" ref="AB74:AB118">IF(AA74=0,"",AA74/$AA$118)</f>
      </c>
      <c r="AC74" s="53"/>
      <c r="AD74" s="60"/>
      <c r="AE74" s="60"/>
      <c r="AF74" s="60"/>
      <c r="AG74" s="60"/>
      <c r="AH74" s="60"/>
      <c r="AI74" s="54">
        <f aca="true" t="shared" si="69" ref="AI74:AI93">SUM(AD74:AH74)</f>
        <v>0</v>
      </c>
      <c r="AJ74" s="60"/>
      <c r="AK74" s="60"/>
      <c r="AL74" s="60"/>
      <c r="AM74" s="60"/>
      <c r="AN74" s="60"/>
      <c r="AO74" s="54">
        <f aca="true" t="shared" si="70" ref="AO74:AO93">SUM(AJ74:AN74)</f>
        <v>0</v>
      </c>
      <c r="AP74" s="60"/>
      <c r="AQ74" s="60"/>
      <c r="AR74" s="60"/>
      <c r="AS74" s="60"/>
      <c r="AT74" s="60"/>
      <c r="AU74" s="54">
        <f aca="true" t="shared" si="71" ref="AU74:AU93">SUM(AP74:AT74)</f>
        <v>0</v>
      </c>
      <c r="AV74" s="60"/>
      <c r="AW74" s="60"/>
      <c r="AX74" s="60"/>
      <c r="AY74" s="60">
        <v>0</v>
      </c>
      <c r="AZ74" s="60">
        <v>0</v>
      </c>
      <c r="BA74" s="54">
        <f aca="true" t="shared" si="72" ref="BA74:BA93">SUM(AV74:AZ74)</f>
        <v>0</v>
      </c>
      <c r="BB74" s="54">
        <f aca="true" t="shared" si="73" ref="BB74:BB93">SUM(AI74,AO74,AU74,BA74)</f>
        <v>0</v>
      </c>
      <c r="BC74" s="87">
        <f aca="true" t="shared" si="74" ref="BC74:BC118">IF(BB74=0,"",BB74/$BB$118)</f>
      </c>
      <c r="BD74" s="53"/>
      <c r="BE74" s="60"/>
      <c r="BF74" s="60"/>
      <c r="BG74" s="60"/>
      <c r="BH74" s="60"/>
      <c r="BI74" s="60"/>
      <c r="BJ74" s="54">
        <f aca="true" t="shared" si="75" ref="BJ74:BJ93">SUM(BE74:BI74)</f>
        <v>0</v>
      </c>
      <c r="BK74" s="60"/>
      <c r="BL74" s="60"/>
      <c r="BM74" s="54">
        <f aca="true" t="shared" si="76" ref="BM74:BM93">SUM(BK74:BL74)</f>
        <v>0</v>
      </c>
      <c r="BN74" s="60"/>
      <c r="BO74" s="60"/>
      <c r="BP74" s="60"/>
      <c r="BQ74" s="60"/>
      <c r="BR74" s="60"/>
      <c r="BS74" s="54">
        <f aca="true" t="shared" si="77" ref="BS74:BS93">SUM(BN74:BR74)</f>
        <v>0</v>
      </c>
      <c r="BT74" s="60">
        <v>0</v>
      </c>
      <c r="BU74" s="60">
        <v>0</v>
      </c>
      <c r="BV74" s="60">
        <v>0</v>
      </c>
      <c r="BW74" s="60">
        <v>0</v>
      </c>
      <c r="BX74" s="60">
        <v>0</v>
      </c>
      <c r="BY74" s="54">
        <f aca="true" t="shared" si="78" ref="BY74:BY93">SUM(BT74:BX74)</f>
        <v>0</v>
      </c>
      <c r="BZ74" s="54">
        <f aca="true" t="shared" si="79" ref="BZ74:BZ93">SUM(BJ74,BM74,BS74,BY74)</f>
        <v>0</v>
      </c>
      <c r="CA74" s="87">
        <f aca="true" t="shared" si="80" ref="CA74:CA118">IF(BZ74=0,"",BZ74/$BZ$118)</f>
      </c>
      <c r="CB74" s="53"/>
      <c r="CC74" s="54"/>
      <c r="CD74" s="54"/>
      <c r="CE74" s="60"/>
      <c r="CF74" s="60"/>
      <c r="CG74" s="54">
        <f aca="true" t="shared" si="81" ref="CG74:CG93">SUM(CE74:CF74)</f>
        <v>0</v>
      </c>
      <c r="CH74" s="60">
        <v>0</v>
      </c>
      <c r="CI74" s="60">
        <v>0</v>
      </c>
      <c r="CJ74" s="60">
        <v>0</v>
      </c>
      <c r="CK74" s="60">
        <v>0</v>
      </c>
      <c r="CL74" s="60">
        <v>0</v>
      </c>
      <c r="CM74" s="60">
        <v>0</v>
      </c>
      <c r="CN74" s="60">
        <v>0</v>
      </c>
      <c r="CO74" s="60">
        <v>0</v>
      </c>
      <c r="CP74" s="60">
        <v>0</v>
      </c>
      <c r="CQ74" s="60">
        <v>0</v>
      </c>
      <c r="CR74" s="60">
        <v>0</v>
      </c>
      <c r="CS74" s="60">
        <v>0</v>
      </c>
      <c r="CT74" s="60">
        <v>0</v>
      </c>
      <c r="CU74" s="54">
        <f aca="true" t="shared" si="82" ref="CU74:CU93">SUM(CH74:CT74)</f>
        <v>0</v>
      </c>
      <c r="CV74" s="54">
        <f aca="true" t="shared" si="83" ref="CV74:CV93">SUM(CC74,CD74,CG74,CU74)</f>
        <v>0</v>
      </c>
      <c r="CW74" s="87">
        <f aca="true" t="shared" si="84" ref="CW74:CW118">IF(CV74=0,"",CV74/$CV$118)</f>
      </c>
    </row>
    <row r="75" spans="1:101" ht="15.75" customHeight="1">
      <c r="A75" s="61"/>
      <c r="B75" s="29" t="s">
        <v>9</v>
      </c>
      <c r="C75" s="1"/>
      <c r="D75" s="60"/>
      <c r="E75" s="60"/>
      <c r="F75" s="60">
        <v>1.880356</v>
      </c>
      <c r="G75" s="60">
        <v>4.755421</v>
      </c>
      <c r="H75" s="60">
        <v>9.062734</v>
      </c>
      <c r="I75" s="60">
        <v>130.868641</v>
      </c>
      <c r="J75" s="60">
        <v>5.190311</v>
      </c>
      <c r="K75" s="60"/>
      <c r="L75" s="60"/>
      <c r="M75" s="60"/>
      <c r="N75" s="60"/>
      <c r="O75" s="54">
        <f t="shared" si="64"/>
        <v>151.757463</v>
      </c>
      <c r="P75" s="54"/>
      <c r="Q75" s="60"/>
      <c r="R75" s="60">
        <v>0</v>
      </c>
      <c r="S75" s="60">
        <v>9.29596190739677</v>
      </c>
      <c r="T75" s="54">
        <f t="shared" si="65"/>
        <v>9.29596190739677</v>
      </c>
      <c r="U75" s="60"/>
      <c r="V75" s="60"/>
      <c r="W75" s="60"/>
      <c r="X75" s="60"/>
      <c r="Y75" s="60"/>
      <c r="Z75" s="54">
        <f t="shared" si="66"/>
        <v>0</v>
      </c>
      <c r="AA75" s="54">
        <f t="shared" si="67"/>
        <v>161.05342490739676</v>
      </c>
      <c r="AB75" s="87">
        <f t="shared" si="68"/>
        <v>0.031164286611939918</v>
      </c>
      <c r="AC75" s="53"/>
      <c r="AD75" s="60">
        <v>20.73613271</v>
      </c>
      <c r="AE75" s="60">
        <v>15.128593039999998</v>
      </c>
      <c r="AF75" s="60">
        <v>38.97471431</v>
      </c>
      <c r="AG75" s="60">
        <v>36.6568915</v>
      </c>
      <c r="AH75" s="60">
        <v>8.963</v>
      </c>
      <c r="AI75" s="54">
        <f t="shared" si="69"/>
        <v>120.45933156</v>
      </c>
      <c r="AJ75" s="60"/>
      <c r="AK75" s="60"/>
      <c r="AL75" s="60"/>
      <c r="AM75" s="60"/>
      <c r="AN75" s="60"/>
      <c r="AO75" s="54">
        <f t="shared" si="70"/>
        <v>0</v>
      </c>
      <c r="AP75" s="60">
        <v>44.50824604856662</v>
      </c>
      <c r="AQ75" s="60">
        <v>55.35182275435466</v>
      </c>
      <c r="AR75" s="60">
        <v>31.44956127964818</v>
      </c>
      <c r="AS75" s="60">
        <v>25.096981025455904</v>
      </c>
      <c r="AT75" s="60">
        <v>18.70188366280999</v>
      </c>
      <c r="AU75" s="54">
        <f t="shared" si="71"/>
        <v>175.10849477083536</v>
      </c>
      <c r="AV75" s="60"/>
      <c r="AW75" s="60"/>
      <c r="AX75" s="60"/>
      <c r="AY75" s="60"/>
      <c r="AZ75" s="60"/>
      <c r="BA75" s="54">
        <f t="shared" si="72"/>
        <v>0</v>
      </c>
      <c r="BB75" s="54">
        <f t="shared" si="73"/>
        <v>295.5678263308354</v>
      </c>
      <c r="BC75" s="87">
        <f t="shared" si="74"/>
        <v>0.04221469636066258</v>
      </c>
      <c r="BD75" s="53"/>
      <c r="BE75" s="60"/>
      <c r="BF75" s="60"/>
      <c r="BG75" s="60"/>
      <c r="BH75" s="60"/>
      <c r="BI75" s="60"/>
      <c r="BJ75" s="54">
        <f t="shared" si="75"/>
        <v>0</v>
      </c>
      <c r="BK75" s="60"/>
      <c r="BL75" s="60"/>
      <c r="BM75" s="54">
        <f t="shared" si="76"/>
        <v>0</v>
      </c>
      <c r="BN75" s="60">
        <v>0</v>
      </c>
      <c r="BO75" s="60">
        <v>9.801588931790292</v>
      </c>
      <c r="BP75" s="60">
        <v>0.32212020535507696</v>
      </c>
      <c r="BQ75" s="60">
        <v>0</v>
      </c>
      <c r="BR75" s="60">
        <v>0</v>
      </c>
      <c r="BS75" s="54">
        <f t="shared" si="77"/>
        <v>10.123709137145369</v>
      </c>
      <c r="BT75" s="60"/>
      <c r="BU75" s="60"/>
      <c r="BV75" s="60"/>
      <c r="BW75" s="60"/>
      <c r="BX75" s="60"/>
      <c r="BY75" s="54">
        <f t="shared" si="78"/>
        <v>0</v>
      </c>
      <c r="BZ75" s="54">
        <f t="shared" si="79"/>
        <v>10.123709137145369</v>
      </c>
      <c r="CA75" s="87">
        <f t="shared" si="80"/>
        <v>0.005912127322218431</v>
      </c>
      <c r="CB75" s="53"/>
      <c r="CC75" s="54"/>
      <c r="CD75" s="54"/>
      <c r="CE75" s="60">
        <v>2.6975605642250002</v>
      </c>
      <c r="CF75" s="60">
        <v>2.774273333333326</v>
      </c>
      <c r="CG75" s="54">
        <f t="shared" si="81"/>
        <v>5.4718338975583265</v>
      </c>
      <c r="CH75" s="60"/>
      <c r="CI75" s="60"/>
      <c r="CJ75" s="60"/>
      <c r="CK75" s="60"/>
      <c r="CL75" s="60"/>
      <c r="CM75" s="60"/>
      <c r="CN75" s="60"/>
      <c r="CO75" s="60"/>
      <c r="CP75" s="60"/>
      <c r="CQ75" s="60"/>
      <c r="CR75" s="60"/>
      <c r="CS75" s="60"/>
      <c r="CT75" s="60"/>
      <c r="CU75" s="54">
        <f t="shared" si="82"/>
        <v>0</v>
      </c>
      <c r="CV75" s="54">
        <f t="shared" si="83"/>
        <v>5.4718338975583265</v>
      </c>
      <c r="CW75" s="87">
        <f t="shared" si="84"/>
        <v>0.00843043594752995</v>
      </c>
    </row>
    <row r="76" spans="1:101" ht="15.75" customHeight="1">
      <c r="A76" s="61"/>
      <c r="B76" s="29" t="s">
        <v>10</v>
      </c>
      <c r="C76" s="1"/>
      <c r="D76" s="60"/>
      <c r="E76" s="60">
        <v>1.147407</v>
      </c>
      <c r="F76" s="60"/>
      <c r="G76" s="60"/>
      <c r="H76" s="60">
        <v>3.338879</v>
      </c>
      <c r="I76" s="60">
        <v>3.416107</v>
      </c>
      <c r="J76" s="60">
        <v>4.411262</v>
      </c>
      <c r="K76" s="60">
        <v>4.73754</v>
      </c>
      <c r="L76" s="60"/>
      <c r="M76" s="60">
        <v>9.098395589999999</v>
      </c>
      <c r="N76" s="60">
        <v>1.8072071399999998</v>
      </c>
      <c r="O76" s="54">
        <f t="shared" si="64"/>
        <v>27.956797729999998</v>
      </c>
      <c r="P76" s="54"/>
      <c r="Q76" s="60"/>
      <c r="R76" s="60"/>
      <c r="S76" s="60"/>
      <c r="T76" s="54">
        <f t="shared" si="65"/>
        <v>0</v>
      </c>
      <c r="U76" s="60"/>
      <c r="V76" s="60"/>
      <c r="W76" s="60"/>
      <c r="X76" s="60"/>
      <c r="Y76" s="60"/>
      <c r="Z76" s="54">
        <f t="shared" si="66"/>
        <v>0</v>
      </c>
      <c r="AA76" s="54">
        <f t="shared" si="67"/>
        <v>27.956797729999998</v>
      </c>
      <c r="AB76" s="87">
        <f t="shared" si="68"/>
        <v>0.005409718282679854</v>
      </c>
      <c r="AC76" s="53"/>
      <c r="AD76" s="60">
        <v>8.798152069999999</v>
      </c>
      <c r="AE76" s="60">
        <v>4.351625240000001</v>
      </c>
      <c r="AF76" s="60">
        <v>4.59933788</v>
      </c>
      <c r="AG76" s="60"/>
      <c r="AH76" s="60"/>
      <c r="AI76" s="54">
        <f t="shared" si="69"/>
        <v>17.749115189999998</v>
      </c>
      <c r="AJ76" s="60"/>
      <c r="AK76" s="60"/>
      <c r="AL76" s="60"/>
      <c r="AM76" s="60"/>
      <c r="AN76" s="60"/>
      <c r="AO76" s="54">
        <f t="shared" si="70"/>
        <v>0</v>
      </c>
      <c r="AP76" s="60"/>
      <c r="AQ76" s="60"/>
      <c r="AR76" s="60"/>
      <c r="AS76" s="60"/>
      <c r="AT76" s="60"/>
      <c r="AU76" s="54">
        <f t="shared" si="71"/>
        <v>0</v>
      </c>
      <c r="AV76" s="60"/>
      <c r="AW76" s="60"/>
      <c r="AX76" s="60"/>
      <c r="AY76" s="60"/>
      <c r="AZ76" s="60"/>
      <c r="BA76" s="54">
        <f t="shared" si="72"/>
        <v>0</v>
      </c>
      <c r="BB76" s="54">
        <f t="shared" si="73"/>
        <v>17.749115189999998</v>
      </c>
      <c r="BC76" s="87">
        <f t="shared" si="74"/>
        <v>0.0025350306821879725</v>
      </c>
      <c r="BD76" s="53"/>
      <c r="BE76" s="60"/>
      <c r="BF76" s="60"/>
      <c r="BG76" s="60"/>
      <c r="BH76" s="60"/>
      <c r="BI76" s="60"/>
      <c r="BJ76" s="54">
        <f t="shared" si="75"/>
        <v>0</v>
      </c>
      <c r="BK76" s="60"/>
      <c r="BL76" s="60"/>
      <c r="BM76" s="54">
        <f t="shared" si="76"/>
        <v>0</v>
      </c>
      <c r="BN76" s="60"/>
      <c r="BO76" s="60"/>
      <c r="BP76" s="60"/>
      <c r="BQ76" s="60"/>
      <c r="BR76" s="60"/>
      <c r="BS76" s="54">
        <f t="shared" si="77"/>
        <v>0</v>
      </c>
      <c r="BT76" s="60"/>
      <c r="BU76" s="60"/>
      <c r="BV76" s="60"/>
      <c r="BW76" s="60"/>
      <c r="BX76" s="60"/>
      <c r="BY76" s="54">
        <f t="shared" si="78"/>
        <v>0</v>
      </c>
      <c r="BZ76" s="54">
        <f t="shared" si="79"/>
        <v>0</v>
      </c>
      <c r="CA76" s="87">
        <f t="shared" si="80"/>
      </c>
      <c r="CB76" s="53"/>
      <c r="CC76" s="54"/>
      <c r="CD76" s="54"/>
      <c r="CE76" s="60"/>
      <c r="CF76" s="60"/>
      <c r="CG76" s="54">
        <f t="shared" si="81"/>
        <v>0</v>
      </c>
      <c r="CH76" s="60"/>
      <c r="CI76" s="60"/>
      <c r="CJ76" s="60"/>
      <c r="CK76" s="60"/>
      <c r="CL76" s="60"/>
      <c r="CM76" s="60"/>
      <c r="CN76" s="60"/>
      <c r="CO76" s="60"/>
      <c r="CP76" s="60"/>
      <c r="CQ76" s="60"/>
      <c r="CR76" s="60"/>
      <c r="CS76" s="60"/>
      <c r="CT76" s="60"/>
      <c r="CU76" s="54">
        <f t="shared" si="82"/>
        <v>0</v>
      </c>
      <c r="CV76" s="54">
        <f t="shared" si="83"/>
        <v>0</v>
      </c>
      <c r="CW76" s="87">
        <f t="shared" si="84"/>
      </c>
    </row>
    <row r="77" spans="1:101" ht="15.75" customHeight="1">
      <c r="A77" s="61"/>
      <c r="B77" s="29" t="s">
        <v>11</v>
      </c>
      <c r="C77" s="1"/>
      <c r="D77" s="60"/>
      <c r="E77" s="60"/>
      <c r="F77" s="60"/>
      <c r="G77" s="60">
        <v>1.26</v>
      </c>
      <c r="H77" s="60"/>
      <c r="I77" s="60"/>
      <c r="J77" s="60"/>
      <c r="K77" s="60">
        <v>4.84964</v>
      </c>
      <c r="L77" s="60">
        <v>23.129054</v>
      </c>
      <c r="M77" s="60">
        <v>28.63013</v>
      </c>
      <c r="N77" s="60"/>
      <c r="O77" s="54">
        <f t="shared" si="64"/>
        <v>57.868824000000004</v>
      </c>
      <c r="P77" s="54"/>
      <c r="Q77" s="60"/>
      <c r="R77" s="60"/>
      <c r="S77" s="60"/>
      <c r="T77" s="54">
        <f t="shared" si="65"/>
        <v>0</v>
      </c>
      <c r="U77" s="60"/>
      <c r="V77" s="60"/>
      <c r="W77" s="60"/>
      <c r="X77" s="60"/>
      <c r="Y77" s="60"/>
      <c r="Z77" s="54">
        <f t="shared" si="66"/>
        <v>0</v>
      </c>
      <c r="AA77" s="54">
        <f t="shared" si="67"/>
        <v>57.868824000000004</v>
      </c>
      <c r="AB77" s="87">
        <f t="shared" si="68"/>
        <v>0.011197778737514326</v>
      </c>
      <c r="AC77" s="53"/>
      <c r="AD77" s="60"/>
      <c r="AE77" s="60">
        <v>12.54732252</v>
      </c>
      <c r="AF77" s="60"/>
      <c r="AG77" s="60">
        <v>37.934129999999996</v>
      </c>
      <c r="AH77" s="60">
        <v>25.374</v>
      </c>
      <c r="AI77" s="54">
        <f t="shared" si="69"/>
        <v>75.85545252</v>
      </c>
      <c r="AJ77" s="60"/>
      <c r="AK77" s="60"/>
      <c r="AL77" s="60"/>
      <c r="AM77" s="60"/>
      <c r="AN77" s="60"/>
      <c r="AO77" s="54">
        <f t="shared" si="70"/>
        <v>0</v>
      </c>
      <c r="AP77" s="60"/>
      <c r="AQ77" s="60"/>
      <c r="AR77" s="60"/>
      <c r="AS77" s="60"/>
      <c r="AT77" s="60"/>
      <c r="AU77" s="54">
        <f t="shared" si="71"/>
        <v>0</v>
      </c>
      <c r="AV77" s="60"/>
      <c r="AW77" s="60"/>
      <c r="AX77" s="60"/>
      <c r="AY77" s="60"/>
      <c r="AZ77" s="60"/>
      <c r="BA77" s="54">
        <f t="shared" si="72"/>
        <v>0</v>
      </c>
      <c r="BB77" s="54">
        <f t="shared" si="73"/>
        <v>75.85545252</v>
      </c>
      <c r="BC77" s="87">
        <f t="shared" si="74"/>
        <v>0.010834111869294427</v>
      </c>
      <c r="BD77" s="53"/>
      <c r="BE77" s="60">
        <v>39.3297</v>
      </c>
      <c r="BF77" s="60">
        <v>39.3297</v>
      </c>
      <c r="BG77" s="60">
        <v>39.3297</v>
      </c>
      <c r="BH77" s="60">
        <v>39.3297</v>
      </c>
      <c r="BI77" s="60">
        <v>39.3297</v>
      </c>
      <c r="BJ77" s="54">
        <f t="shared" si="75"/>
        <v>196.6485</v>
      </c>
      <c r="BK77" s="60"/>
      <c r="BL77" s="60"/>
      <c r="BM77" s="54">
        <f t="shared" si="76"/>
        <v>0</v>
      </c>
      <c r="BN77" s="60"/>
      <c r="BO77" s="60"/>
      <c r="BP77" s="60"/>
      <c r="BQ77" s="60"/>
      <c r="BR77" s="60"/>
      <c r="BS77" s="54">
        <f t="shared" si="77"/>
        <v>0</v>
      </c>
      <c r="BT77" s="60"/>
      <c r="BU77" s="60"/>
      <c r="BV77" s="60"/>
      <c r="BW77" s="60"/>
      <c r="BX77" s="60"/>
      <c r="BY77" s="54">
        <f t="shared" si="78"/>
        <v>0</v>
      </c>
      <c r="BZ77" s="54">
        <f t="shared" si="79"/>
        <v>196.6485</v>
      </c>
      <c r="CA77" s="87">
        <f t="shared" si="80"/>
        <v>0.11484041609388812</v>
      </c>
      <c r="CB77" s="53"/>
      <c r="CC77" s="54"/>
      <c r="CD77" s="54"/>
      <c r="CE77" s="60"/>
      <c r="CF77" s="60"/>
      <c r="CG77" s="54">
        <f t="shared" si="81"/>
        <v>0</v>
      </c>
      <c r="CH77" s="60"/>
      <c r="CI77" s="60"/>
      <c r="CJ77" s="60"/>
      <c r="CK77" s="60"/>
      <c r="CL77" s="60"/>
      <c r="CM77" s="60"/>
      <c r="CN77" s="60"/>
      <c r="CO77" s="60"/>
      <c r="CP77" s="60"/>
      <c r="CQ77" s="60"/>
      <c r="CR77" s="60"/>
      <c r="CS77" s="60"/>
      <c r="CT77" s="60"/>
      <c r="CU77" s="54">
        <f t="shared" si="82"/>
        <v>0</v>
      </c>
      <c r="CV77" s="54">
        <f t="shared" si="83"/>
        <v>0</v>
      </c>
      <c r="CW77" s="87">
        <f t="shared" si="84"/>
      </c>
    </row>
    <row r="78" spans="1:101" ht="15.75" customHeight="1">
      <c r="A78" s="61"/>
      <c r="B78" s="29" t="s">
        <v>12</v>
      </c>
      <c r="C78" s="1"/>
      <c r="D78" s="60"/>
      <c r="E78" s="60"/>
      <c r="F78" s="60"/>
      <c r="G78" s="60"/>
      <c r="H78" s="60">
        <v>6.029114</v>
      </c>
      <c r="I78" s="60"/>
      <c r="J78" s="60">
        <v>12.63</v>
      </c>
      <c r="K78" s="60"/>
      <c r="L78" s="60"/>
      <c r="M78" s="60"/>
      <c r="N78" s="60"/>
      <c r="O78" s="54">
        <f t="shared" si="64"/>
        <v>18.659114000000002</v>
      </c>
      <c r="P78" s="54"/>
      <c r="Q78" s="60"/>
      <c r="R78" s="60"/>
      <c r="S78" s="60"/>
      <c r="T78" s="54">
        <f t="shared" si="65"/>
        <v>0</v>
      </c>
      <c r="U78" s="60">
        <v>148.6699766721523</v>
      </c>
      <c r="V78" s="60">
        <v>121.33551038117018</v>
      </c>
      <c r="W78" s="60">
        <v>77.24280152768412</v>
      </c>
      <c r="X78" s="60">
        <v>93.50199760859209</v>
      </c>
      <c r="Y78" s="60">
        <v>90.6611860082644</v>
      </c>
      <c r="Z78" s="54">
        <f t="shared" si="66"/>
        <v>531.4114721978631</v>
      </c>
      <c r="AA78" s="54">
        <f t="shared" si="67"/>
        <v>550.0705861978631</v>
      </c>
      <c r="AB78" s="87">
        <f t="shared" si="68"/>
        <v>0.10644019160054942</v>
      </c>
      <c r="AC78" s="51"/>
      <c r="AD78" s="60">
        <v>34.5276</v>
      </c>
      <c r="AE78" s="60">
        <v>20.10215</v>
      </c>
      <c r="AF78" s="60">
        <v>34.93515</v>
      </c>
      <c r="AG78" s="60">
        <v>6.97785</v>
      </c>
      <c r="AH78" s="60">
        <v>34.889250000000004</v>
      </c>
      <c r="AI78" s="54">
        <f t="shared" si="69"/>
        <v>131.43200000000002</v>
      </c>
      <c r="AJ78" s="60"/>
      <c r="AK78" s="60"/>
      <c r="AL78" s="60"/>
      <c r="AM78" s="60"/>
      <c r="AN78" s="60"/>
      <c r="AO78" s="54">
        <f t="shared" si="70"/>
        <v>0</v>
      </c>
      <c r="AP78" s="60"/>
      <c r="AQ78" s="60"/>
      <c r="AR78" s="60"/>
      <c r="AS78" s="60"/>
      <c r="AT78" s="60"/>
      <c r="AU78" s="54">
        <f t="shared" si="71"/>
        <v>0</v>
      </c>
      <c r="AV78" s="60">
        <v>76.24637181000817</v>
      </c>
      <c r="AW78" s="60">
        <v>25.415457270002722</v>
      </c>
      <c r="AX78" s="60">
        <v>50.830914540005445</v>
      </c>
      <c r="AY78" s="60">
        <v>0</v>
      </c>
      <c r="AZ78" s="60">
        <v>38.123185905004085</v>
      </c>
      <c r="BA78" s="54">
        <f t="shared" si="72"/>
        <v>190.61592952502042</v>
      </c>
      <c r="BB78" s="54">
        <f t="shared" si="73"/>
        <v>322.04792952502044</v>
      </c>
      <c r="BC78" s="87">
        <f t="shared" si="74"/>
        <v>0.045996736949513076</v>
      </c>
      <c r="BD78" s="51"/>
      <c r="BE78" s="60"/>
      <c r="BF78" s="60"/>
      <c r="BG78" s="60"/>
      <c r="BH78" s="60"/>
      <c r="BI78" s="60"/>
      <c r="BJ78" s="54">
        <f t="shared" si="75"/>
        <v>0</v>
      </c>
      <c r="BK78" s="60"/>
      <c r="BL78" s="60"/>
      <c r="BM78" s="54">
        <f t="shared" si="76"/>
        <v>0</v>
      </c>
      <c r="BN78" s="60"/>
      <c r="BO78" s="60"/>
      <c r="BP78" s="60"/>
      <c r="BQ78" s="60"/>
      <c r="BR78" s="60"/>
      <c r="BS78" s="54">
        <f t="shared" si="77"/>
        <v>0</v>
      </c>
      <c r="BT78" s="60">
        <v>51.825493171471926</v>
      </c>
      <c r="BU78" s="60">
        <v>55.79172989377845</v>
      </c>
      <c r="BV78" s="60">
        <v>54.46965098634294</v>
      </c>
      <c r="BW78" s="60">
        <v>53.14757207890743</v>
      </c>
      <c r="BX78" s="60">
        <v>57.113808801213956</v>
      </c>
      <c r="BY78" s="54">
        <f t="shared" si="78"/>
        <v>272.34825493171473</v>
      </c>
      <c r="BZ78" s="54">
        <f t="shared" si="79"/>
        <v>272.34825493171473</v>
      </c>
      <c r="CA78" s="87">
        <f t="shared" si="80"/>
        <v>0.159048184546551</v>
      </c>
      <c r="CB78" s="51"/>
      <c r="CC78" s="54"/>
      <c r="CD78" s="54"/>
      <c r="CE78" s="60"/>
      <c r="CF78" s="60"/>
      <c r="CG78" s="54">
        <f t="shared" si="81"/>
        <v>0</v>
      </c>
      <c r="CH78" s="60">
        <v>28.039353478566408</v>
      </c>
      <c r="CI78" s="60">
        <v>28.039353478566408</v>
      </c>
      <c r="CJ78" s="60">
        <v>28.039353478566408</v>
      </c>
      <c r="CK78" s="60">
        <v>28.039353478566408</v>
      </c>
      <c r="CL78" s="60">
        <v>28.039353478566408</v>
      </c>
      <c r="CM78" s="60">
        <v>5.047083626141953</v>
      </c>
      <c r="CN78" s="60">
        <v>5.047083626141953</v>
      </c>
      <c r="CO78" s="60">
        <v>5.047083626141953</v>
      </c>
      <c r="CP78" s="60">
        <v>5.047083626141953</v>
      </c>
      <c r="CQ78" s="60">
        <v>5.047083626141953</v>
      </c>
      <c r="CR78" s="60"/>
      <c r="CS78" s="60"/>
      <c r="CT78" s="60"/>
      <c r="CU78" s="54">
        <f t="shared" si="82"/>
        <v>165.43218552354182</v>
      </c>
      <c r="CV78" s="54">
        <f t="shared" si="83"/>
        <v>165.43218552354182</v>
      </c>
      <c r="CW78" s="87">
        <f t="shared" si="84"/>
        <v>0.2548808077559603</v>
      </c>
    </row>
    <row r="79" spans="1:101" ht="15.75" customHeight="1">
      <c r="A79" s="61"/>
      <c r="B79" s="29" t="s">
        <v>13</v>
      </c>
      <c r="C79" s="1"/>
      <c r="D79" s="60"/>
      <c r="E79" s="60"/>
      <c r="F79" s="60"/>
      <c r="G79" s="60"/>
      <c r="H79" s="60"/>
      <c r="I79" s="60"/>
      <c r="J79" s="60">
        <v>5.2604</v>
      </c>
      <c r="K79" s="60">
        <v>5.948</v>
      </c>
      <c r="L79" s="60"/>
      <c r="M79" s="60">
        <v>5.72138</v>
      </c>
      <c r="N79" s="60">
        <v>5.13598</v>
      </c>
      <c r="O79" s="54">
        <f t="shared" si="64"/>
        <v>22.06576</v>
      </c>
      <c r="P79" s="54"/>
      <c r="Q79" s="60"/>
      <c r="R79" s="60"/>
      <c r="S79" s="60"/>
      <c r="T79" s="54">
        <f t="shared" si="65"/>
        <v>0</v>
      </c>
      <c r="U79" s="60"/>
      <c r="V79" s="60"/>
      <c r="W79" s="60"/>
      <c r="X79" s="60"/>
      <c r="Y79" s="60"/>
      <c r="Z79" s="54">
        <f t="shared" si="66"/>
        <v>0</v>
      </c>
      <c r="AA79" s="54">
        <f t="shared" si="67"/>
        <v>22.06576</v>
      </c>
      <c r="AB79" s="87">
        <f t="shared" si="68"/>
        <v>0.004269786062268936</v>
      </c>
      <c r="AC79" s="53"/>
      <c r="AD79" s="60">
        <v>8.5491855</v>
      </c>
      <c r="AE79" s="60">
        <v>34.69248328</v>
      </c>
      <c r="AF79" s="60">
        <v>35.39006</v>
      </c>
      <c r="AG79" s="60">
        <v>50.523083930000006</v>
      </c>
      <c r="AH79" s="60">
        <v>48.2106</v>
      </c>
      <c r="AI79" s="54">
        <f t="shared" si="69"/>
        <v>177.36541271000002</v>
      </c>
      <c r="AJ79" s="60"/>
      <c r="AK79" s="60"/>
      <c r="AL79" s="60"/>
      <c r="AM79" s="60"/>
      <c r="AN79" s="60"/>
      <c r="AO79" s="54">
        <f t="shared" si="70"/>
        <v>0</v>
      </c>
      <c r="AP79" s="60"/>
      <c r="AQ79" s="60"/>
      <c r="AR79" s="60"/>
      <c r="AS79" s="60"/>
      <c r="AT79" s="60"/>
      <c r="AU79" s="54">
        <f t="shared" si="71"/>
        <v>0</v>
      </c>
      <c r="AV79" s="60"/>
      <c r="AW79" s="60"/>
      <c r="AX79" s="60"/>
      <c r="AY79" s="60"/>
      <c r="AZ79" s="60"/>
      <c r="BA79" s="54">
        <f t="shared" si="72"/>
        <v>0</v>
      </c>
      <c r="BB79" s="54">
        <f t="shared" si="73"/>
        <v>177.36541271000002</v>
      </c>
      <c r="BC79" s="87">
        <f t="shared" si="74"/>
        <v>0.025332348027810772</v>
      </c>
      <c r="BD79" s="53"/>
      <c r="BE79" s="60">
        <v>25.374</v>
      </c>
      <c r="BF79" s="60"/>
      <c r="BG79" s="60"/>
      <c r="BH79" s="60"/>
      <c r="BI79" s="60"/>
      <c r="BJ79" s="54">
        <f t="shared" si="75"/>
        <v>25.374</v>
      </c>
      <c r="BK79" s="60"/>
      <c r="BL79" s="60"/>
      <c r="BM79" s="54">
        <f t="shared" si="76"/>
        <v>0</v>
      </c>
      <c r="BN79" s="60"/>
      <c r="BO79" s="60"/>
      <c r="BP79" s="60"/>
      <c r="BQ79" s="60"/>
      <c r="BR79" s="60"/>
      <c r="BS79" s="54">
        <f t="shared" si="77"/>
        <v>0</v>
      </c>
      <c r="BT79" s="60"/>
      <c r="BU79" s="60"/>
      <c r="BV79" s="60"/>
      <c r="BW79" s="60"/>
      <c r="BX79" s="60"/>
      <c r="BY79" s="54">
        <f t="shared" si="78"/>
        <v>0</v>
      </c>
      <c r="BZ79" s="54">
        <f t="shared" si="79"/>
        <v>25.374</v>
      </c>
      <c r="CA79" s="87">
        <f t="shared" si="80"/>
        <v>0.014818118205662981</v>
      </c>
      <c r="CB79" s="53"/>
      <c r="CC79" s="54"/>
      <c r="CD79" s="54"/>
      <c r="CE79" s="60"/>
      <c r="CF79" s="60"/>
      <c r="CG79" s="54">
        <f t="shared" si="81"/>
        <v>0</v>
      </c>
      <c r="CH79" s="60"/>
      <c r="CI79" s="60"/>
      <c r="CJ79" s="60"/>
      <c r="CK79" s="60"/>
      <c r="CL79" s="60"/>
      <c r="CM79" s="60"/>
      <c r="CN79" s="60"/>
      <c r="CO79" s="60"/>
      <c r="CP79" s="60"/>
      <c r="CQ79" s="60"/>
      <c r="CR79" s="60"/>
      <c r="CS79" s="60"/>
      <c r="CT79" s="60"/>
      <c r="CU79" s="54">
        <f t="shared" si="82"/>
        <v>0</v>
      </c>
      <c r="CV79" s="54">
        <f t="shared" si="83"/>
        <v>0</v>
      </c>
      <c r="CW79" s="87">
        <f t="shared" si="84"/>
      </c>
    </row>
    <row r="80" spans="1:101" ht="15.75" customHeight="1">
      <c r="A80" s="61"/>
      <c r="B80" s="29" t="s">
        <v>14</v>
      </c>
      <c r="C80" s="1"/>
      <c r="D80" s="60"/>
      <c r="E80" s="60"/>
      <c r="F80" s="60"/>
      <c r="G80" s="60"/>
      <c r="H80" s="60"/>
      <c r="I80" s="60"/>
      <c r="J80" s="60"/>
      <c r="K80" s="60"/>
      <c r="L80" s="60"/>
      <c r="M80" s="60"/>
      <c r="N80" s="60"/>
      <c r="O80" s="54">
        <f t="shared" si="64"/>
        <v>0</v>
      </c>
      <c r="P80" s="54"/>
      <c r="Q80" s="60"/>
      <c r="R80" s="60"/>
      <c r="S80" s="60"/>
      <c r="T80" s="54">
        <f t="shared" si="65"/>
        <v>0</v>
      </c>
      <c r="U80" s="60"/>
      <c r="V80" s="60"/>
      <c r="W80" s="60"/>
      <c r="X80" s="60"/>
      <c r="Y80" s="60"/>
      <c r="Z80" s="54">
        <f t="shared" si="66"/>
        <v>0</v>
      </c>
      <c r="AA80" s="54">
        <f t="shared" si="67"/>
        <v>0</v>
      </c>
      <c r="AB80" s="87">
        <f t="shared" si="68"/>
      </c>
      <c r="AC80" s="53"/>
      <c r="AD80" s="60"/>
      <c r="AE80" s="60"/>
      <c r="AF80" s="60"/>
      <c r="AG80" s="60">
        <v>2</v>
      </c>
      <c r="AH80" s="60">
        <v>1</v>
      </c>
      <c r="AI80" s="54">
        <f t="shared" si="69"/>
        <v>3</v>
      </c>
      <c r="AJ80" s="60"/>
      <c r="AK80" s="60"/>
      <c r="AL80" s="60"/>
      <c r="AM80" s="60"/>
      <c r="AN80" s="60"/>
      <c r="AO80" s="54">
        <f t="shared" si="70"/>
        <v>0</v>
      </c>
      <c r="AP80" s="60"/>
      <c r="AQ80" s="60"/>
      <c r="AR80" s="60"/>
      <c r="AS80" s="60"/>
      <c r="AT80" s="60"/>
      <c r="AU80" s="54">
        <f t="shared" si="71"/>
        <v>0</v>
      </c>
      <c r="AV80" s="60"/>
      <c r="AW80" s="60"/>
      <c r="AX80" s="60"/>
      <c r="AY80" s="60"/>
      <c r="AZ80" s="60"/>
      <c r="BA80" s="54">
        <f t="shared" si="72"/>
        <v>0</v>
      </c>
      <c r="BB80" s="54">
        <f t="shared" si="73"/>
        <v>3</v>
      </c>
      <c r="BC80" s="87">
        <f t="shared" si="74"/>
        <v>0.00042847724887428145</v>
      </c>
      <c r="BD80" s="53"/>
      <c r="BE80" s="60">
        <v>1</v>
      </c>
      <c r="BF80" s="60"/>
      <c r="BG80" s="60"/>
      <c r="BH80" s="60"/>
      <c r="BI80" s="60"/>
      <c r="BJ80" s="54">
        <f t="shared" si="75"/>
        <v>1</v>
      </c>
      <c r="BK80" s="60"/>
      <c r="BL80" s="60"/>
      <c r="BM80" s="54">
        <f t="shared" si="76"/>
        <v>0</v>
      </c>
      <c r="BN80" s="60"/>
      <c r="BO80" s="60"/>
      <c r="BP80" s="60"/>
      <c r="BQ80" s="60"/>
      <c r="BR80" s="60"/>
      <c r="BS80" s="54">
        <f t="shared" si="77"/>
        <v>0</v>
      </c>
      <c r="BT80" s="60"/>
      <c r="BU80" s="60"/>
      <c r="BV80" s="60"/>
      <c r="BW80" s="60"/>
      <c r="BX80" s="60"/>
      <c r="BY80" s="54">
        <f t="shared" si="78"/>
        <v>0</v>
      </c>
      <c r="BZ80" s="54">
        <f t="shared" si="79"/>
        <v>1</v>
      </c>
      <c r="CA80" s="87">
        <f t="shared" si="80"/>
        <v>0.0005839882638000702</v>
      </c>
      <c r="CB80" s="53"/>
      <c r="CC80" s="54"/>
      <c r="CD80" s="54"/>
      <c r="CE80" s="60"/>
      <c r="CF80" s="60"/>
      <c r="CG80" s="54">
        <f t="shared" si="81"/>
        <v>0</v>
      </c>
      <c r="CH80" s="60"/>
      <c r="CI80" s="60"/>
      <c r="CJ80" s="60"/>
      <c r="CK80" s="60"/>
      <c r="CL80" s="60"/>
      <c r="CM80" s="60"/>
      <c r="CN80" s="60"/>
      <c r="CO80" s="60"/>
      <c r="CP80" s="60"/>
      <c r="CQ80" s="60"/>
      <c r="CR80" s="60"/>
      <c r="CS80" s="60"/>
      <c r="CT80" s="60"/>
      <c r="CU80" s="54">
        <f t="shared" si="82"/>
        <v>0</v>
      </c>
      <c r="CV80" s="54">
        <f t="shared" si="83"/>
        <v>0</v>
      </c>
      <c r="CW80" s="87">
        <f t="shared" si="84"/>
      </c>
    </row>
    <row r="81" spans="1:101" ht="15.75" customHeight="1">
      <c r="A81" s="61"/>
      <c r="B81" s="29" t="s">
        <v>15</v>
      </c>
      <c r="C81" s="1"/>
      <c r="D81" s="60"/>
      <c r="E81" s="60"/>
      <c r="F81" s="60">
        <v>0.51075</v>
      </c>
      <c r="G81" s="60">
        <v>0.62375</v>
      </c>
      <c r="H81" s="60">
        <v>0.65</v>
      </c>
      <c r="I81" s="60">
        <v>0.83146</v>
      </c>
      <c r="J81" s="60">
        <v>7.902</v>
      </c>
      <c r="K81" s="60">
        <v>8.3112</v>
      </c>
      <c r="L81" s="60">
        <v>3.84132</v>
      </c>
      <c r="M81" s="60">
        <v>3.54</v>
      </c>
      <c r="N81" s="60">
        <v>3.6308625</v>
      </c>
      <c r="O81" s="54">
        <f t="shared" si="64"/>
        <v>29.8413425</v>
      </c>
      <c r="P81" s="54"/>
      <c r="Q81" s="60"/>
      <c r="R81" s="60"/>
      <c r="S81" s="60"/>
      <c r="T81" s="54">
        <f t="shared" si="65"/>
        <v>0</v>
      </c>
      <c r="U81" s="60"/>
      <c r="V81" s="60"/>
      <c r="W81" s="60"/>
      <c r="X81" s="60"/>
      <c r="Y81" s="60"/>
      <c r="Z81" s="54">
        <f t="shared" si="66"/>
        <v>0</v>
      </c>
      <c r="AA81" s="54">
        <f t="shared" si="67"/>
        <v>29.8413425</v>
      </c>
      <c r="AB81" s="87">
        <f t="shared" si="68"/>
        <v>0.005774382948327801</v>
      </c>
      <c r="AC81" s="53"/>
      <c r="AD81" s="60">
        <v>4.885562</v>
      </c>
      <c r="AE81" s="60">
        <v>3.48362</v>
      </c>
      <c r="AF81" s="60">
        <v>2.98494</v>
      </c>
      <c r="AG81" s="60">
        <v>0.80180856</v>
      </c>
      <c r="AH81" s="60"/>
      <c r="AI81" s="54">
        <f t="shared" si="69"/>
        <v>12.15593056</v>
      </c>
      <c r="AJ81" s="60"/>
      <c r="AK81" s="60"/>
      <c r="AL81" s="60"/>
      <c r="AM81" s="60"/>
      <c r="AN81" s="60"/>
      <c r="AO81" s="54">
        <f t="shared" si="70"/>
        <v>0</v>
      </c>
      <c r="AP81" s="60"/>
      <c r="AQ81" s="60"/>
      <c r="AR81" s="60"/>
      <c r="AS81" s="60"/>
      <c r="AT81" s="60"/>
      <c r="AU81" s="54">
        <f t="shared" si="71"/>
        <v>0</v>
      </c>
      <c r="AV81" s="60"/>
      <c r="AW81" s="60"/>
      <c r="AX81" s="60"/>
      <c r="AY81" s="60"/>
      <c r="AZ81" s="60"/>
      <c r="BA81" s="54">
        <f t="shared" si="72"/>
        <v>0</v>
      </c>
      <c r="BB81" s="54">
        <f t="shared" si="73"/>
        <v>12.15593056</v>
      </c>
      <c r="BC81" s="87">
        <f t="shared" si="74"/>
        <v>0.0017361798946185344</v>
      </c>
      <c r="BD81" s="53"/>
      <c r="BE81" s="60"/>
      <c r="BF81" s="60"/>
      <c r="BG81" s="60"/>
      <c r="BH81" s="60"/>
      <c r="BI81" s="60"/>
      <c r="BJ81" s="54">
        <f t="shared" si="75"/>
        <v>0</v>
      </c>
      <c r="BK81" s="60"/>
      <c r="BL81" s="60"/>
      <c r="BM81" s="54">
        <f t="shared" si="76"/>
        <v>0</v>
      </c>
      <c r="BN81" s="60"/>
      <c r="BO81" s="60"/>
      <c r="BP81" s="60"/>
      <c r="BQ81" s="60"/>
      <c r="BR81" s="60"/>
      <c r="BS81" s="54">
        <f t="shared" si="77"/>
        <v>0</v>
      </c>
      <c r="BT81" s="60"/>
      <c r="BU81" s="60"/>
      <c r="BV81" s="60"/>
      <c r="BW81" s="60"/>
      <c r="BX81" s="60"/>
      <c r="BY81" s="54">
        <f t="shared" si="78"/>
        <v>0</v>
      </c>
      <c r="BZ81" s="54">
        <f t="shared" si="79"/>
        <v>0</v>
      </c>
      <c r="CA81" s="87">
        <f t="shared" si="80"/>
      </c>
      <c r="CB81" s="53"/>
      <c r="CC81" s="54"/>
      <c r="CD81" s="54"/>
      <c r="CE81" s="60"/>
      <c r="CF81" s="60"/>
      <c r="CG81" s="54">
        <f t="shared" si="81"/>
        <v>0</v>
      </c>
      <c r="CH81" s="60"/>
      <c r="CI81" s="60"/>
      <c r="CJ81" s="60"/>
      <c r="CK81" s="60"/>
      <c r="CL81" s="60"/>
      <c r="CM81" s="60"/>
      <c r="CN81" s="60"/>
      <c r="CO81" s="60"/>
      <c r="CP81" s="60"/>
      <c r="CQ81" s="60"/>
      <c r="CR81" s="60"/>
      <c r="CS81" s="60"/>
      <c r="CT81" s="60"/>
      <c r="CU81" s="54">
        <f t="shared" si="82"/>
        <v>0</v>
      </c>
      <c r="CV81" s="54">
        <f t="shared" si="83"/>
        <v>0</v>
      </c>
      <c r="CW81" s="87">
        <f t="shared" si="84"/>
      </c>
    </row>
    <row r="82" spans="1:101" ht="15.75" customHeight="1">
      <c r="A82" s="61"/>
      <c r="B82" s="29" t="s">
        <v>16</v>
      </c>
      <c r="C82" s="1"/>
      <c r="D82" s="60"/>
      <c r="E82" s="60"/>
      <c r="F82" s="60"/>
      <c r="G82" s="60"/>
      <c r="H82" s="60"/>
      <c r="I82" s="60"/>
      <c r="J82" s="60"/>
      <c r="K82" s="60"/>
      <c r="L82" s="60"/>
      <c r="M82" s="60"/>
      <c r="N82" s="60"/>
      <c r="O82" s="54">
        <f t="shared" si="64"/>
        <v>0</v>
      </c>
      <c r="P82" s="54"/>
      <c r="Q82" s="60">
        <v>0</v>
      </c>
      <c r="R82" s="60">
        <v>0</v>
      </c>
      <c r="S82" s="60">
        <v>11.760440442350168</v>
      </c>
      <c r="T82" s="54">
        <f t="shared" si="65"/>
        <v>11.760440442350168</v>
      </c>
      <c r="U82" s="60">
        <v>58.50700602877477</v>
      </c>
      <c r="V82" s="60">
        <v>47.7499061766202</v>
      </c>
      <c r="W82" s="60">
        <v>30.39783254036238</v>
      </c>
      <c r="X82" s="60">
        <v>36.796413507563805</v>
      </c>
      <c r="Y82" s="60">
        <v>35.67845152796716</v>
      </c>
      <c r="Z82" s="54">
        <f t="shared" si="66"/>
        <v>209.1296097812883</v>
      </c>
      <c r="AA82" s="54">
        <f t="shared" si="67"/>
        <v>220.89005022363847</v>
      </c>
      <c r="AB82" s="87">
        <f t="shared" si="68"/>
        <v>0.04274284038885481</v>
      </c>
      <c r="AC82" s="51"/>
      <c r="AD82" s="60"/>
      <c r="AE82" s="60"/>
      <c r="AF82" s="60"/>
      <c r="AG82" s="60"/>
      <c r="AH82" s="60"/>
      <c r="AI82" s="54">
        <f t="shared" si="69"/>
        <v>0</v>
      </c>
      <c r="AJ82" s="60"/>
      <c r="AK82" s="60"/>
      <c r="AL82" s="60"/>
      <c r="AM82" s="60"/>
      <c r="AN82" s="60"/>
      <c r="AO82" s="54">
        <f t="shared" si="70"/>
        <v>0</v>
      </c>
      <c r="AP82" s="60">
        <v>64.34090619109531</v>
      </c>
      <c r="AQ82" s="60">
        <v>89.76652592599855</v>
      </c>
      <c r="AR82" s="60">
        <v>68.55305337941292</v>
      </c>
      <c r="AS82" s="60">
        <v>72.25600781553595</v>
      </c>
      <c r="AT82" s="60">
        <v>84.701289295126</v>
      </c>
      <c r="AU82" s="54">
        <f t="shared" si="71"/>
        <v>379.61778260716875</v>
      </c>
      <c r="AV82" s="60">
        <v>31.61104350195259</v>
      </c>
      <c r="AW82" s="60">
        <v>10.537014500650864</v>
      </c>
      <c r="AX82" s="60">
        <v>21.074029001301728</v>
      </c>
      <c r="AY82" s="60">
        <v>0</v>
      </c>
      <c r="AZ82" s="60">
        <v>15.805521750976295</v>
      </c>
      <c r="BA82" s="54">
        <f t="shared" si="72"/>
        <v>79.02760875488148</v>
      </c>
      <c r="BB82" s="54">
        <f t="shared" si="73"/>
        <v>458.64539136205025</v>
      </c>
      <c r="BC82" s="87">
        <f t="shared" si="74"/>
        <v>0.06550637183322647</v>
      </c>
      <c r="BD82" s="51"/>
      <c r="BE82" s="60"/>
      <c r="BF82" s="60"/>
      <c r="BG82" s="60"/>
      <c r="BH82" s="60"/>
      <c r="BI82" s="60"/>
      <c r="BJ82" s="54">
        <f t="shared" si="75"/>
        <v>0</v>
      </c>
      <c r="BK82" s="60"/>
      <c r="BL82" s="60"/>
      <c r="BM82" s="54">
        <f t="shared" si="76"/>
        <v>0</v>
      </c>
      <c r="BN82" s="60">
        <v>45.60332696814662</v>
      </c>
      <c r="BO82" s="60">
        <v>81.19865608236015</v>
      </c>
      <c r="BP82" s="60">
        <v>54.19620123320033</v>
      </c>
      <c r="BQ82" s="60">
        <v>9.083833137446902</v>
      </c>
      <c r="BR82" s="60">
        <v>19.109365999148004</v>
      </c>
      <c r="BS82" s="54">
        <f t="shared" si="77"/>
        <v>209.19138342030197</v>
      </c>
      <c r="BT82" s="60">
        <v>17.919575113808804</v>
      </c>
      <c r="BU82" s="60">
        <v>19.29097116843703</v>
      </c>
      <c r="BV82" s="60">
        <v>18.833839150227618</v>
      </c>
      <c r="BW82" s="60">
        <v>18.37670713201821</v>
      </c>
      <c r="BX82" s="60">
        <v>19.748103186646436</v>
      </c>
      <c r="BY82" s="54">
        <f t="shared" si="78"/>
        <v>94.16919575113809</v>
      </c>
      <c r="BZ82" s="54">
        <f t="shared" si="79"/>
        <v>303.36057917144007</v>
      </c>
      <c r="CA82" s="87">
        <f t="shared" si="80"/>
        <v>0.17715901793571304</v>
      </c>
      <c r="CB82" s="51"/>
      <c r="CC82" s="54"/>
      <c r="CD82" s="54"/>
      <c r="CE82" s="60">
        <v>25.622074785416856</v>
      </c>
      <c r="CF82" s="60">
        <v>8.8083185</v>
      </c>
      <c r="CG82" s="54">
        <f t="shared" si="81"/>
        <v>34.430393285416855</v>
      </c>
      <c r="CH82" s="60">
        <v>8.854532677442023</v>
      </c>
      <c r="CI82" s="60">
        <v>8.854532677442023</v>
      </c>
      <c r="CJ82" s="60">
        <v>8.854532677442023</v>
      </c>
      <c r="CK82" s="60">
        <v>8.854532677442023</v>
      </c>
      <c r="CL82" s="60">
        <v>8.854532677442023</v>
      </c>
      <c r="CM82" s="60">
        <v>1.5938158819395645</v>
      </c>
      <c r="CN82" s="60">
        <v>1.5938158819395645</v>
      </c>
      <c r="CO82" s="60">
        <v>1.5938158819395645</v>
      </c>
      <c r="CP82" s="60">
        <v>1.5938158819395645</v>
      </c>
      <c r="CQ82" s="60">
        <v>1.5938158819395645</v>
      </c>
      <c r="CR82" s="60"/>
      <c r="CS82" s="60"/>
      <c r="CT82" s="60"/>
      <c r="CU82" s="54">
        <f t="shared" si="82"/>
        <v>52.24174279690793</v>
      </c>
      <c r="CV82" s="54">
        <f t="shared" si="83"/>
        <v>86.67213608232478</v>
      </c>
      <c r="CW82" s="87">
        <f t="shared" si="84"/>
        <v>0.1335354664189804</v>
      </c>
    </row>
    <row r="83" spans="1:101" ht="15.75" customHeight="1">
      <c r="A83" s="61"/>
      <c r="B83" s="29" t="s">
        <v>17</v>
      </c>
      <c r="C83" s="1"/>
      <c r="D83" s="60"/>
      <c r="E83" s="60"/>
      <c r="F83" s="60"/>
      <c r="G83" s="60"/>
      <c r="H83" s="60"/>
      <c r="I83" s="60"/>
      <c r="J83" s="60"/>
      <c r="K83" s="60"/>
      <c r="L83" s="60"/>
      <c r="M83" s="60"/>
      <c r="N83" s="60"/>
      <c r="O83" s="54">
        <f t="shared" si="64"/>
        <v>0</v>
      </c>
      <c r="P83" s="54"/>
      <c r="Q83" s="60"/>
      <c r="R83" s="60"/>
      <c r="S83" s="60"/>
      <c r="T83" s="54">
        <f t="shared" si="65"/>
        <v>0</v>
      </c>
      <c r="U83" s="60"/>
      <c r="V83" s="60"/>
      <c r="W83" s="60"/>
      <c r="X83" s="60"/>
      <c r="Y83" s="60"/>
      <c r="Z83" s="54">
        <f t="shared" si="66"/>
        <v>0</v>
      </c>
      <c r="AA83" s="54">
        <f t="shared" si="67"/>
        <v>0</v>
      </c>
      <c r="AB83" s="87">
        <f t="shared" si="68"/>
      </c>
      <c r="AC83" s="53"/>
      <c r="AD83" s="60">
        <v>9.347826</v>
      </c>
      <c r="AE83" s="60">
        <v>9.067392</v>
      </c>
      <c r="AF83" s="60">
        <v>9.067392</v>
      </c>
      <c r="AG83" s="60"/>
      <c r="AH83" s="60"/>
      <c r="AI83" s="54">
        <f t="shared" si="69"/>
        <v>27.48261</v>
      </c>
      <c r="AJ83" s="60"/>
      <c r="AK83" s="60"/>
      <c r="AL83" s="60"/>
      <c r="AM83" s="60"/>
      <c r="AN83" s="60"/>
      <c r="AO83" s="54">
        <f t="shared" si="70"/>
        <v>0</v>
      </c>
      <c r="AP83" s="60"/>
      <c r="AQ83" s="60"/>
      <c r="AR83" s="60"/>
      <c r="AS83" s="60"/>
      <c r="AT83" s="60"/>
      <c r="AU83" s="54">
        <f t="shared" si="71"/>
        <v>0</v>
      </c>
      <c r="AV83" s="60"/>
      <c r="AW83" s="60"/>
      <c r="AX83" s="60"/>
      <c r="AY83" s="60"/>
      <c r="AZ83" s="60"/>
      <c r="BA83" s="54">
        <f t="shared" si="72"/>
        <v>0</v>
      </c>
      <c r="BB83" s="54">
        <f t="shared" si="73"/>
        <v>27.48261</v>
      </c>
      <c r="BC83" s="87">
        <f t="shared" si="74"/>
        <v>0.003925224374894939</v>
      </c>
      <c r="BD83" s="53"/>
      <c r="BE83" s="60"/>
      <c r="BF83" s="60"/>
      <c r="BG83" s="60"/>
      <c r="BH83" s="60"/>
      <c r="BI83" s="60"/>
      <c r="BJ83" s="54">
        <f t="shared" si="75"/>
        <v>0</v>
      </c>
      <c r="BK83" s="60"/>
      <c r="BL83" s="60"/>
      <c r="BM83" s="54">
        <f t="shared" si="76"/>
        <v>0</v>
      </c>
      <c r="BN83" s="60"/>
      <c r="BO83" s="60"/>
      <c r="BP83" s="60"/>
      <c r="BQ83" s="60"/>
      <c r="BR83" s="60"/>
      <c r="BS83" s="54">
        <f t="shared" si="77"/>
        <v>0</v>
      </c>
      <c r="BT83" s="60"/>
      <c r="BU83" s="60"/>
      <c r="BV83" s="60"/>
      <c r="BW83" s="60"/>
      <c r="BX83" s="60"/>
      <c r="BY83" s="54">
        <f t="shared" si="78"/>
        <v>0</v>
      </c>
      <c r="BZ83" s="54">
        <f t="shared" si="79"/>
        <v>0</v>
      </c>
      <c r="CA83" s="87">
        <f t="shared" si="80"/>
      </c>
      <c r="CB83" s="53"/>
      <c r="CC83" s="54"/>
      <c r="CD83" s="54"/>
      <c r="CE83" s="60"/>
      <c r="CF83" s="60"/>
      <c r="CG83" s="54">
        <f t="shared" si="81"/>
        <v>0</v>
      </c>
      <c r="CH83" s="60"/>
      <c r="CI83" s="60"/>
      <c r="CJ83" s="60"/>
      <c r="CK83" s="60"/>
      <c r="CL83" s="60"/>
      <c r="CM83" s="60"/>
      <c r="CN83" s="60"/>
      <c r="CO83" s="60"/>
      <c r="CP83" s="60"/>
      <c r="CQ83" s="60"/>
      <c r="CR83" s="60"/>
      <c r="CS83" s="60"/>
      <c r="CT83" s="60"/>
      <c r="CU83" s="54">
        <f t="shared" si="82"/>
        <v>0</v>
      </c>
      <c r="CV83" s="54">
        <f t="shared" si="83"/>
        <v>0</v>
      </c>
      <c r="CW83" s="87">
        <f t="shared" si="84"/>
      </c>
    </row>
    <row r="84" spans="1:101" ht="15.75" customHeight="1">
      <c r="A84" s="61"/>
      <c r="B84" s="29" t="s">
        <v>18</v>
      </c>
      <c r="C84" s="1"/>
      <c r="D84" s="60"/>
      <c r="E84" s="60"/>
      <c r="F84" s="60"/>
      <c r="G84" s="60"/>
      <c r="H84" s="60"/>
      <c r="I84" s="60">
        <v>0.64515</v>
      </c>
      <c r="J84" s="60">
        <v>1.318775</v>
      </c>
      <c r="K84" s="60">
        <v>0.81184</v>
      </c>
      <c r="L84" s="60">
        <v>1.4229</v>
      </c>
      <c r="M84" s="60">
        <v>1.19124</v>
      </c>
      <c r="N84" s="60">
        <v>1.10044</v>
      </c>
      <c r="O84" s="54">
        <f t="shared" si="64"/>
        <v>6.4903450000000005</v>
      </c>
      <c r="P84" s="54"/>
      <c r="Q84" s="60"/>
      <c r="R84" s="60"/>
      <c r="S84" s="60"/>
      <c r="T84" s="54">
        <f t="shared" si="65"/>
        <v>0</v>
      </c>
      <c r="U84" s="60"/>
      <c r="V84" s="60"/>
      <c r="W84" s="60"/>
      <c r="X84" s="60"/>
      <c r="Y84" s="60"/>
      <c r="Z84" s="54">
        <f t="shared" si="66"/>
        <v>0</v>
      </c>
      <c r="AA84" s="54">
        <f t="shared" si="67"/>
        <v>6.4903450000000005</v>
      </c>
      <c r="AB84" s="87">
        <f t="shared" si="68"/>
        <v>0.0012558998475609667</v>
      </c>
      <c r="AC84" s="53"/>
      <c r="AD84" s="60">
        <v>1.18612754</v>
      </c>
      <c r="AE84" s="60">
        <v>1.0752701</v>
      </c>
      <c r="AF84" s="60">
        <v>1.0590259</v>
      </c>
      <c r="AG84" s="60">
        <v>1.12059396</v>
      </c>
      <c r="AH84" s="60">
        <v>1.040334</v>
      </c>
      <c r="AI84" s="54">
        <f t="shared" si="69"/>
        <v>5.481351500000001</v>
      </c>
      <c r="AJ84" s="60"/>
      <c r="AK84" s="60"/>
      <c r="AL84" s="60"/>
      <c r="AM84" s="60"/>
      <c r="AN84" s="60"/>
      <c r="AO84" s="54">
        <f t="shared" si="70"/>
        <v>0</v>
      </c>
      <c r="AP84" s="60"/>
      <c r="AQ84" s="60"/>
      <c r="AR84" s="60"/>
      <c r="AS84" s="60"/>
      <c r="AT84" s="60"/>
      <c r="AU84" s="54">
        <f t="shared" si="71"/>
        <v>0</v>
      </c>
      <c r="AV84" s="60"/>
      <c r="AW84" s="60"/>
      <c r="AX84" s="60"/>
      <c r="AY84" s="60"/>
      <c r="AZ84" s="60"/>
      <c r="BA84" s="54">
        <f t="shared" si="72"/>
        <v>0</v>
      </c>
      <c r="BB84" s="54">
        <f t="shared" si="73"/>
        <v>5.481351500000001</v>
      </c>
      <c r="BC84" s="87">
        <f t="shared" si="74"/>
        <v>0.0007828781369443054</v>
      </c>
      <c r="BD84" s="53"/>
      <c r="BE84" s="60"/>
      <c r="BF84" s="60"/>
      <c r="BG84" s="60"/>
      <c r="BH84" s="60"/>
      <c r="BI84" s="60"/>
      <c r="BJ84" s="54">
        <f t="shared" si="75"/>
        <v>0</v>
      </c>
      <c r="BK84" s="60"/>
      <c r="BL84" s="60"/>
      <c r="BM84" s="54">
        <f t="shared" si="76"/>
        <v>0</v>
      </c>
      <c r="BN84" s="60"/>
      <c r="BO84" s="60"/>
      <c r="BP84" s="60"/>
      <c r="BQ84" s="60"/>
      <c r="BR84" s="60"/>
      <c r="BS84" s="54">
        <f t="shared" si="77"/>
        <v>0</v>
      </c>
      <c r="BT84" s="60"/>
      <c r="BU84" s="60"/>
      <c r="BV84" s="60"/>
      <c r="BW84" s="60"/>
      <c r="BX84" s="60"/>
      <c r="BY84" s="54">
        <f t="shared" si="78"/>
        <v>0</v>
      </c>
      <c r="BZ84" s="54">
        <f t="shared" si="79"/>
        <v>0</v>
      </c>
      <c r="CA84" s="87">
        <f t="shared" si="80"/>
      </c>
      <c r="CB84" s="53"/>
      <c r="CC84" s="54"/>
      <c r="CD84" s="54"/>
      <c r="CE84" s="60"/>
      <c r="CF84" s="60"/>
      <c r="CG84" s="54">
        <f t="shared" si="81"/>
        <v>0</v>
      </c>
      <c r="CH84" s="60"/>
      <c r="CI84" s="60"/>
      <c r="CJ84" s="60"/>
      <c r="CK84" s="60"/>
      <c r="CL84" s="60"/>
      <c r="CM84" s="60"/>
      <c r="CN84" s="60"/>
      <c r="CO84" s="60"/>
      <c r="CP84" s="60"/>
      <c r="CQ84" s="60"/>
      <c r="CR84" s="60"/>
      <c r="CS84" s="60"/>
      <c r="CT84" s="60"/>
      <c r="CU84" s="54">
        <f t="shared" si="82"/>
        <v>0</v>
      </c>
      <c r="CV84" s="54">
        <f t="shared" si="83"/>
        <v>0</v>
      </c>
      <c r="CW84" s="87">
        <f t="shared" si="84"/>
      </c>
    </row>
    <row r="85" spans="1:101" ht="15.75" customHeight="1">
      <c r="A85" s="61"/>
      <c r="B85" s="29" t="s">
        <v>19</v>
      </c>
      <c r="C85" s="1"/>
      <c r="D85" s="60"/>
      <c r="E85" s="60">
        <v>24.060335</v>
      </c>
      <c r="F85" s="60">
        <v>13.375172</v>
      </c>
      <c r="G85" s="60">
        <v>16.492642</v>
      </c>
      <c r="H85" s="60">
        <v>17.329866</v>
      </c>
      <c r="I85" s="60">
        <v>15.859414</v>
      </c>
      <c r="J85" s="60"/>
      <c r="K85" s="60">
        <v>33.547469</v>
      </c>
      <c r="L85" s="60">
        <v>38.885</v>
      </c>
      <c r="M85" s="60">
        <v>31.20579</v>
      </c>
      <c r="N85" s="60">
        <v>25.111385</v>
      </c>
      <c r="O85" s="54">
        <f t="shared" si="64"/>
        <v>215.867073</v>
      </c>
      <c r="P85" s="54"/>
      <c r="Q85" s="60"/>
      <c r="R85" s="60"/>
      <c r="S85" s="60"/>
      <c r="T85" s="54">
        <f t="shared" si="65"/>
        <v>0</v>
      </c>
      <c r="U85" s="60">
        <v>13.28419943648509</v>
      </c>
      <c r="V85" s="60">
        <v>10.841766136720528</v>
      </c>
      <c r="W85" s="60">
        <v>6.901923330420444</v>
      </c>
      <c r="X85" s="60">
        <v>8.354741231185985</v>
      </c>
      <c r="Y85" s="60">
        <v>8.100904453209935</v>
      </c>
      <c r="Z85" s="54">
        <f t="shared" si="66"/>
        <v>47.48353458802198</v>
      </c>
      <c r="AA85" s="54">
        <f t="shared" si="67"/>
        <v>263.350607588022</v>
      </c>
      <c r="AB85" s="87">
        <f t="shared" si="68"/>
        <v>0.05095907658604971</v>
      </c>
      <c r="AC85" s="51"/>
      <c r="AD85" s="60">
        <v>26.326</v>
      </c>
      <c r="AE85" s="60">
        <v>14.2065</v>
      </c>
      <c r="AF85" s="60">
        <v>34.4275</v>
      </c>
      <c r="AG85" s="60">
        <v>31.7175</v>
      </c>
      <c r="AH85" s="60">
        <v>49.4793</v>
      </c>
      <c r="AI85" s="54">
        <f t="shared" si="69"/>
        <v>156.1568</v>
      </c>
      <c r="AJ85" s="60"/>
      <c r="AK85" s="60"/>
      <c r="AL85" s="60"/>
      <c r="AM85" s="60"/>
      <c r="AN85" s="60"/>
      <c r="AO85" s="54">
        <f t="shared" si="70"/>
        <v>0</v>
      </c>
      <c r="AP85" s="60"/>
      <c r="AQ85" s="60"/>
      <c r="AR85" s="60"/>
      <c r="AS85" s="60"/>
      <c r="AT85" s="60"/>
      <c r="AU85" s="54">
        <f t="shared" si="71"/>
        <v>0</v>
      </c>
      <c r="AV85" s="60">
        <v>6.973753519208064</v>
      </c>
      <c r="AW85" s="60">
        <v>2.3245845064026884</v>
      </c>
      <c r="AX85" s="60">
        <v>4.649169012805377</v>
      </c>
      <c r="AY85" s="60">
        <v>0</v>
      </c>
      <c r="AZ85" s="60">
        <v>3.486876759604032</v>
      </c>
      <c r="BA85" s="54">
        <f t="shared" si="72"/>
        <v>17.434383798020164</v>
      </c>
      <c r="BB85" s="54">
        <f t="shared" si="73"/>
        <v>173.59118379802015</v>
      </c>
      <c r="BC85" s="87">
        <f t="shared" si="74"/>
        <v>0.024793290954201803</v>
      </c>
      <c r="BD85" s="51"/>
      <c r="BE85" s="60"/>
      <c r="BF85" s="60"/>
      <c r="BG85" s="60"/>
      <c r="BH85" s="60"/>
      <c r="BI85" s="60"/>
      <c r="BJ85" s="54">
        <f t="shared" si="75"/>
        <v>0</v>
      </c>
      <c r="BK85" s="60"/>
      <c r="BL85" s="60"/>
      <c r="BM85" s="54">
        <f t="shared" si="76"/>
        <v>0</v>
      </c>
      <c r="BN85" s="60"/>
      <c r="BO85" s="60"/>
      <c r="BP85" s="60"/>
      <c r="BQ85" s="60"/>
      <c r="BR85" s="60"/>
      <c r="BS85" s="54">
        <f t="shared" si="77"/>
        <v>0</v>
      </c>
      <c r="BT85" s="60">
        <v>1.2640364188163884</v>
      </c>
      <c r="BU85" s="60">
        <v>1.3607738998482548</v>
      </c>
      <c r="BV85" s="60">
        <v>1.3285280728376327</v>
      </c>
      <c r="BW85" s="60">
        <v>1.2962822458270107</v>
      </c>
      <c r="BX85" s="60">
        <v>1.393019726858877</v>
      </c>
      <c r="BY85" s="54">
        <f t="shared" si="78"/>
        <v>6.642640364188163</v>
      </c>
      <c r="BZ85" s="54">
        <f t="shared" si="79"/>
        <v>6.642640364188163</v>
      </c>
      <c r="CA85" s="87">
        <f t="shared" si="80"/>
        <v>0.0038792240133305117</v>
      </c>
      <c r="CB85" s="51"/>
      <c r="CC85" s="54"/>
      <c r="CD85" s="54"/>
      <c r="CE85" s="60"/>
      <c r="CF85" s="60"/>
      <c r="CG85" s="54">
        <f t="shared" si="81"/>
        <v>0</v>
      </c>
      <c r="CH85" s="60">
        <v>0</v>
      </c>
      <c r="CI85" s="60">
        <v>0</v>
      </c>
      <c r="CJ85" s="60">
        <v>0</v>
      </c>
      <c r="CK85" s="60">
        <v>0</v>
      </c>
      <c r="CL85" s="60">
        <v>0</v>
      </c>
      <c r="CM85" s="60">
        <v>0</v>
      </c>
      <c r="CN85" s="60">
        <v>0</v>
      </c>
      <c r="CO85" s="60">
        <v>0</v>
      </c>
      <c r="CP85" s="60">
        <v>0</v>
      </c>
      <c r="CQ85" s="60">
        <v>0</v>
      </c>
      <c r="CR85" s="60"/>
      <c r="CS85" s="60"/>
      <c r="CT85" s="60"/>
      <c r="CU85" s="54">
        <f t="shared" si="82"/>
        <v>0</v>
      </c>
      <c r="CV85" s="54">
        <f t="shared" si="83"/>
        <v>0</v>
      </c>
      <c r="CW85" s="87">
        <f t="shared" si="84"/>
      </c>
    </row>
    <row r="86" spans="1:101" ht="15.75" customHeight="1">
      <c r="A86" s="61"/>
      <c r="B86" s="29" t="s">
        <v>20</v>
      </c>
      <c r="C86" s="1"/>
      <c r="D86" s="60"/>
      <c r="E86" s="60">
        <v>17.89469</v>
      </c>
      <c r="F86" s="60">
        <v>21.325656</v>
      </c>
      <c r="G86" s="60">
        <v>21.791087</v>
      </c>
      <c r="H86" s="60">
        <v>40.924593</v>
      </c>
      <c r="I86" s="60">
        <v>39.534594</v>
      </c>
      <c r="J86" s="60">
        <v>67.379314</v>
      </c>
      <c r="K86" s="60">
        <v>86.156761</v>
      </c>
      <c r="L86" s="60">
        <v>65.44948</v>
      </c>
      <c r="M86" s="60">
        <v>82.800325</v>
      </c>
      <c r="N86" s="60">
        <v>76.48360804000001</v>
      </c>
      <c r="O86" s="54">
        <f t="shared" si="64"/>
        <v>519.74010804</v>
      </c>
      <c r="P86" s="54"/>
      <c r="Q86" s="60"/>
      <c r="R86" s="60"/>
      <c r="S86" s="60">
        <v>0.15472746236747864</v>
      </c>
      <c r="T86" s="54">
        <f t="shared" si="65"/>
        <v>0.15472746236747864</v>
      </c>
      <c r="U86" s="60">
        <v>29.6774668261901</v>
      </c>
      <c r="V86" s="60">
        <v>24.22096690118416</v>
      </c>
      <c r="W86" s="60">
        <v>15.419190419024394</v>
      </c>
      <c r="X86" s="60">
        <v>18.664847431372944</v>
      </c>
      <c r="Y86" s="60">
        <v>18.09776526780943</v>
      </c>
      <c r="Z86" s="54">
        <f t="shared" si="66"/>
        <v>106.08023684558103</v>
      </c>
      <c r="AA86" s="54">
        <f t="shared" si="67"/>
        <v>625.9750723479485</v>
      </c>
      <c r="AB86" s="87">
        <f t="shared" si="68"/>
        <v>0.12112792123357906</v>
      </c>
      <c r="AC86" s="51"/>
      <c r="AD86" s="60">
        <v>79.15513944</v>
      </c>
      <c r="AE86" s="60">
        <v>106.8762334</v>
      </c>
      <c r="AF86" s="60">
        <v>126.86237634</v>
      </c>
      <c r="AG86" s="60">
        <v>147.60507283053536</v>
      </c>
      <c r="AH86" s="60">
        <v>155</v>
      </c>
      <c r="AI86" s="54">
        <f t="shared" si="69"/>
        <v>615.4988220105354</v>
      </c>
      <c r="AJ86" s="60"/>
      <c r="AK86" s="60"/>
      <c r="AL86" s="60"/>
      <c r="AM86" s="60"/>
      <c r="AN86" s="60"/>
      <c r="AO86" s="54">
        <f t="shared" si="70"/>
        <v>0</v>
      </c>
      <c r="AP86" s="60">
        <v>9.629604377127949</v>
      </c>
      <c r="AQ86" s="60">
        <v>16.721916549075864</v>
      </c>
      <c r="AR86" s="60">
        <v>10.526531697956727</v>
      </c>
      <c r="AS86" s="60">
        <v>4.392863167327519</v>
      </c>
      <c r="AT86" s="60">
        <v>4.675470915702498</v>
      </c>
      <c r="AU86" s="54">
        <f t="shared" si="71"/>
        <v>45.946386707190555</v>
      </c>
      <c r="AV86" s="60">
        <v>14.877340840977205</v>
      </c>
      <c r="AW86" s="60">
        <v>4.959113613659069</v>
      </c>
      <c r="AX86" s="60">
        <v>9.918227227318138</v>
      </c>
      <c r="AY86" s="60">
        <v>0</v>
      </c>
      <c r="AZ86" s="60">
        <v>7.438670420488602</v>
      </c>
      <c r="BA86" s="54">
        <f t="shared" si="72"/>
        <v>37.193352102443015</v>
      </c>
      <c r="BB86" s="54">
        <f t="shared" si="73"/>
        <v>698.6385608201689</v>
      </c>
      <c r="BC86" s="87">
        <f t="shared" si="74"/>
        <v>0.09978357616590444</v>
      </c>
      <c r="BD86" s="51"/>
      <c r="BE86" s="60"/>
      <c r="BF86" s="60"/>
      <c r="BG86" s="60"/>
      <c r="BH86" s="60"/>
      <c r="BI86" s="60"/>
      <c r="BJ86" s="54">
        <f t="shared" si="75"/>
        <v>0</v>
      </c>
      <c r="BK86" s="60"/>
      <c r="BL86" s="60"/>
      <c r="BM86" s="54">
        <f t="shared" si="76"/>
        <v>0</v>
      </c>
      <c r="BN86" s="60">
        <v>0</v>
      </c>
      <c r="BO86" s="60">
        <v>2.450397232947573</v>
      </c>
      <c r="BP86" s="60">
        <v>0.08053005133877633</v>
      </c>
      <c r="BQ86" s="60">
        <v>0</v>
      </c>
      <c r="BR86" s="60">
        <v>0</v>
      </c>
      <c r="BS86" s="54">
        <f t="shared" si="77"/>
        <v>2.5309272842863493</v>
      </c>
      <c r="BT86" s="60">
        <v>7.361153262518968</v>
      </c>
      <c r="BU86" s="60">
        <v>7.924506828528073</v>
      </c>
      <c r="BV86" s="60">
        <v>7.736722306525038</v>
      </c>
      <c r="BW86" s="60">
        <v>7.548937784522003</v>
      </c>
      <c r="BX86" s="60">
        <v>8.112291350531107</v>
      </c>
      <c r="BY86" s="54">
        <f t="shared" si="78"/>
        <v>38.68361153262519</v>
      </c>
      <c r="BZ86" s="54">
        <f t="shared" si="79"/>
        <v>41.21453881691154</v>
      </c>
      <c r="CA86" s="87">
        <f t="shared" si="80"/>
        <v>0.024068806967008773</v>
      </c>
      <c r="CB86" s="51"/>
      <c r="CC86" s="54"/>
      <c r="CD86" s="54"/>
      <c r="CE86" s="60">
        <v>0.6743901410562501</v>
      </c>
      <c r="CF86" s="60">
        <v>0.6935683333333315</v>
      </c>
      <c r="CG86" s="54">
        <f t="shared" si="81"/>
        <v>1.3679584743895816</v>
      </c>
      <c r="CH86" s="60">
        <v>0</v>
      </c>
      <c r="CI86" s="60">
        <v>0</v>
      </c>
      <c r="CJ86" s="60">
        <v>0</v>
      </c>
      <c r="CK86" s="60">
        <v>0</v>
      </c>
      <c r="CL86" s="60">
        <v>0</v>
      </c>
      <c r="CM86" s="60">
        <v>0</v>
      </c>
      <c r="CN86" s="60">
        <v>0</v>
      </c>
      <c r="CO86" s="60">
        <v>0</v>
      </c>
      <c r="CP86" s="60">
        <v>0</v>
      </c>
      <c r="CQ86" s="60">
        <v>0</v>
      </c>
      <c r="CR86" s="60"/>
      <c r="CS86" s="60"/>
      <c r="CT86" s="60"/>
      <c r="CU86" s="54">
        <f t="shared" si="82"/>
        <v>0</v>
      </c>
      <c r="CV86" s="54">
        <f t="shared" si="83"/>
        <v>1.3679584743895816</v>
      </c>
      <c r="CW86" s="87">
        <f t="shared" si="84"/>
        <v>0.0021076089868824876</v>
      </c>
    </row>
    <row r="87" spans="1:101" ht="15.75" customHeight="1">
      <c r="A87" s="61"/>
      <c r="B87" s="29" t="s">
        <v>21</v>
      </c>
      <c r="C87" s="1"/>
      <c r="D87" s="60"/>
      <c r="E87" s="60"/>
      <c r="F87" s="60"/>
      <c r="G87" s="60"/>
      <c r="H87" s="60"/>
      <c r="I87" s="60"/>
      <c r="J87" s="60"/>
      <c r="K87" s="60"/>
      <c r="L87" s="60"/>
      <c r="M87" s="60"/>
      <c r="N87" s="60">
        <v>0.4</v>
      </c>
      <c r="O87" s="54">
        <f t="shared" si="64"/>
        <v>0.4</v>
      </c>
      <c r="P87" s="54"/>
      <c r="Q87" s="60"/>
      <c r="R87" s="60"/>
      <c r="S87" s="60"/>
      <c r="T87" s="54">
        <f t="shared" si="65"/>
        <v>0</v>
      </c>
      <c r="U87" s="60"/>
      <c r="V87" s="60"/>
      <c r="W87" s="60"/>
      <c r="X87" s="60"/>
      <c r="Y87" s="60"/>
      <c r="Z87" s="54">
        <f t="shared" si="66"/>
        <v>0</v>
      </c>
      <c r="AA87" s="54">
        <f t="shared" si="67"/>
        <v>0.4</v>
      </c>
      <c r="AB87" s="87">
        <f t="shared" si="68"/>
        <v>7.740111489056233E-05</v>
      </c>
      <c r="AC87" s="53"/>
      <c r="AD87" s="60">
        <v>0.3</v>
      </c>
      <c r="AE87" s="60">
        <v>0.3</v>
      </c>
      <c r="AF87" s="60">
        <v>1</v>
      </c>
      <c r="AG87" s="60">
        <v>1</v>
      </c>
      <c r="AH87" s="60">
        <v>1</v>
      </c>
      <c r="AI87" s="54">
        <f t="shared" si="69"/>
        <v>3.6</v>
      </c>
      <c r="AJ87" s="60"/>
      <c r="AK87" s="60"/>
      <c r="AL87" s="60"/>
      <c r="AM87" s="60"/>
      <c r="AN87" s="60"/>
      <c r="AO87" s="54">
        <f t="shared" si="70"/>
        <v>0</v>
      </c>
      <c r="AP87" s="60"/>
      <c r="AQ87" s="60"/>
      <c r="AR87" s="60"/>
      <c r="AS87" s="60"/>
      <c r="AT87" s="60"/>
      <c r="AU87" s="54">
        <f t="shared" si="71"/>
        <v>0</v>
      </c>
      <c r="AV87" s="60"/>
      <c r="AW87" s="60"/>
      <c r="AX87" s="60"/>
      <c r="AY87" s="60"/>
      <c r="AZ87" s="60"/>
      <c r="BA87" s="54">
        <f t="shared" si="72"/>
        <v>0</v>
      </c>
      <c r="BB87" s="54">
        <f t="shared" si="73"/>
        <v>3.6</v>
      </c>
      <c r="BC87" s="87">
        <f t="shared" si="74"/>
        <v>0.0005141726986491377</v>
      </c>
      <c r="BD87" s="53"/>
      <c r="BE87" s="60">
        <v>1</v>
      </c>
      <c r="BF87" s="60">
        <v>1</v>
      </c>
      <c r="BG87" s="60"/>
      <c r="BH87" s="60"/>
      <c r="BI87" s="60"/>
      <c r="BJ87" s="54">
        <f t="shared" si="75"/>
        <v>2</v>
      </c>
      <c r="BK87" s="60"/>
      <c r="BL87" s="60"/>
      <c r="BM87" s="54">
        <f t="shared" si="76"/>
        <v>0</v>
      </c>
      <c r="BN87" s="60"/>
      <c r="BO87" s="60"/>
      <c r="BP87" s="60"/>
      <c r="BQ87" s="60"/>
      <c r="BR87" s="60"/>
      <c r="BS87" s="54">
        <f t="shared" si="77"/>
        <v>0</v>
      </c>
      <c r="BT87" s="60"/>
      <c r="BU87" s="60"/>
      <c r="BV87" s="60"/>
      <c r="BW87" s="60"/>
      <c r="BX87" s="60"/>
      <c r="BY87" s="54">
        <f t="shared" si="78"/>
        <v>0</v>
      </c>
      <c r="BZ87" s="54">
        <f t="shared" si="79"/>
        <v>2</v>
      </c>
      <c r="CA87" s="87">
        <f t="shared" si="80"/>
        <v>0.0011679765276001405</v>
      </c>
      <c r="CB87" s="53"/>
      <c r="CC87" s="54"/>
      <c r="CD87" s="54"/>
      <c r="CE87" s="60"/>
      <c r="CF87" s="60"/>
      <c r="CG87" s="54">
        <f t="shared" si="81"/>
        <v>0</v>
      </c>
      <c r="CH87" s="60"/>
      <c r="CI87" s="60"/>
      <c r="CJ87" s="60"/>
      <c r="CK87" s="60"/>
      <c r="CL87" s="60"/>
      <c r="CM87" s="60"/>
      <c r="CN87" s="60"/>
      <c r="CO87" s="60"/>
      <c r="CP87" s="60"/>
      <c r="CQ87" s="60"/>
      <c r="CR87" s="60"/>
      <c r="CS87" s="60"/>
      <c r="CT87" s="60"/>
      <c r="CU87" s="54">
        <f t="shared" si="82"/>
        <v>0</v>
      </c>
      <c r="CV87" s="54">
        <f t="shared" si="83"/>
        <v>0</v>
      </c>
      <c r="CW87" s="87">
        <f t="shared" si="84"/>
      </c>
    </row>
    <row r="88" spans="1:101" ht="15.75" customHeight="1">
      <c r="A88" s="61"/>
      <c r="B88" s="29" t="s">
        <v>22</v>
      </c>
      <c r="C88" s="1"/>
      <c r="D88" s="60"/>
      <c r="E88" s="60"/>
      <c r="F88" s="60"/>
      <c r="G88" s="60"/>
      <c r="H88" s="60"/>
      <c r="I88" s="60"/>
      <c r="J88" s="60"/>
      <c r="K88" s="60"/>
      <c r="L88" s="60"/>
      <c r="M88" s="60"/>
      <c r="N88" s="60"/>
      <c r="O88" s="54">
        <f t="shared" si="64"/>
        <v>0</v>
      </c>
      <c r="P88" s="54"/>
      <c r="Q88" s="60"/>
      <c r="R88" s="60"/>
      <c r="S88" s="60">
        <v>0.5946267784067298</v>
      </c>
      <c r="T88" s="54">
        <f t="shared" si="65"/>
        <v>0.5946267784067298</v>
      </c>
      <c r="U88" s="60"/>
      <c r="V88" s="60"/>
      <c r="W88" s="60"/>
      <c r="X88" s="60"/>
      <c r="Y88" s="60"/>
      <c r="Z88" s="54">
        <f t="shared" si="66"/>
        <v>0</v>
      </c>
      <c r="AA88" s="54">
        <f t="shared" si="67"/>
        <v>0.5946267784067298</v>
      </c>
      <c r="AB88" s="87">
        <f t="shared" si="68"/>
        <v>0.0001150619389811606</v>
      </c>
      <c r="AC88" s="53"/>
      <c r="AD88" s="60"/>
      <c r="AE88" s="60"/>
      <c r="AF88" s="60"/>
      <c r="AG88" s="60"/>
      <c r="AH88" s="60"/>
      <c r="AI88" s="54">
        <f t="shared" si="69"/>
        <v>0</v>
      </c>
      <c r="AJ88" s="60"/>
      <c r="AK88" s="60"/>
      <c r="AL88" s="60"/>
      <c r="AM88" s="60"/>
      <c r="AN88" s="60"/>
      <c r="AO88" s="54">
        <f t="shared" si="70"/>
        <v>0</v>
      </c>
      <c r="AP88" s="60">
        <v>5.186009368800814</v>
      </c>
      <c r="AQ88" s="60">
        <v>9.336394278166708</v>
      </c>
      <c r="AR88" s="60">
        <v>8.583948830003678</v>
      </c>
      <c r="AS88" s="60">
        <v>9.439535347706496</v>
      </c>
      <c r="AT88" s="60">
        <v>11.116554999691289</v>
      </c>
      <c r="AU88" s="54">
        <f t="shared" si="71"/>
        <v>43.66244282436898</v>
      </c>
      <c r="AV88" s="60"/>
      <c r="AW88" s="60"/>
      <c r="AX88" s="60"/>
      <c r="AY88" s="60"/>
      <c r="AZ88" s="60"/>
      <c r="BA88" s="54">
        <f t="shared" si="72"/>
        <v>0</v>
      </c>
      <c r="BB88" s="54">
        <f t="shared" si="73"/>
        <v>43.66244282436898</v>
      </c>
      <c r="BC88" s="87">
        <f t="shared" si="74"/>
        <v>0.006236121126838743</v>
      </c>
      <c r="BD88" s="53"/>
      <c r="BE88" s="60"/>
      <c r="BF88" s="60"/>
      <c r="BG88" s="60"/>
      <c r="BH88" s="60"/>
      <c r="BI88" s="60"/>
      <c r="BJ88" s="54">
        <f t="shared" si="75"/>
        <v>0</v>
      </c>
      <c r="BK88" s="60"/>
      <c r="BL88" s="60"/>
      <c r="BM88" s="54">
        <f t="shared" si="76"/>
        <v>0</v>
      </c>
      <c r="BN88" s="60">
        <v>7.042422407040235</v>
      </c>
      <c r="BO88" s="60">
        <v>10.846442585391216</v>
      </c>
      <c r="BP88" s="60">
        <v>7.884205098328735</v>
      </c>
      <c r="BQ88" s="60">
        <v>5.743566858353105</v>
      </c>
      <c r="BR88" s="60">
        <v>1.0765839999520068</v>
      </c>
      <c r="BS88" s="54">
        <f t="shared" si="77"/>
        <v>32.5932209490653</v>
      </c>
      <c r="BT88" s="60"/>
      <c r="BU88" s="60"/>
      <c r="BV88" s="60"/>
      <c r="BW88" s="60"/>
      <c r="BX88" s="60"/>
      <c r="BY88" s="54">
        <f t="shared" si="78"/>
        <v>0</v>
      </c>
      <c r="BZ88" s="54">
        <f t="shared" si="79"/>
        <v>32.5932209490653</v>
      </c>
      <c r="CA88" s="87">
        <f t="shared" si="80"/>
        <v>0.01903405851369672</v>
      </c>
      <c r="CB88" s="53"/>
      <c r="CC88" s="54"/>
      <c r="CD88" s="54"/>
      <c r="CE88" s="60">
        <v>2.039999999999992</v>
      </c>
      <c r="CF88" s="60">
        <v>1.1097093333333277</v>
      </c>
      <c r="CG88" s="54">
        <f t="shared" si="81"/>
        <v>3.1497093333333197</v>
      </c>
      <c r="CH88" s="60"/>
      <c r="CI88" s="60"/>
      <c r="CJ88" s="60"/>
      <c r="CK88" s="60"/>
      <c r="CL88" s="60"/>
      <c r="CM88" s="60"/>
      <c r="CN88" s="60"/>
      <c r="CO88" s="60"/>
      <c r="CP88" s="60"/>
      <c r="CQ88" s="60"/>
      <c r="CR88" s="60"/>
      <c r="CS88" s="60"/>
      <c r="CT88" s="60"/>
      <c r="CU88" s="54">
        <f t="shared" si="82"/>
        <v>0</v>
      </c>
      <c r="CV88" s="54">
        <f t="shared" si="83"/>
        <v>3.1497093333333197</v>
      </c>
      <c r="CW88" s="87">
        <f t="shared" si="84"/>
        <v>0.00485274649872918</v>
      </c>
    </row>
    <row r="89" spans="1:101" ht="15.75" customHeight="1">
      <c r="A89" s="61"/>
      <c r="B89" s="29" t="s">
        <v>23</v>
      </c>
      <c r="C89" s="1"/>
      <c r="D89" s="60"/>
      <c r="E89" s="60"/>
      <c r="F89" s="60"/>
      <c r="G89" s="60"/>
      <c r="H89" s="60"/>
      <c r="I89" s="60"/>
      <c r="J89" s="60"/>
      <c r="K89" s="60"/>
      <c r="L89" s="60"/>
      <c r="M89" s="60"/>
      <c r="N89" s="60"/>
      <c r="O89" s="54">
        <f t="shared" si="64"/>
        <v>0</v>
      </c>
      <c r="P89" s="54"/>
      <c r="Q89" s="60"/>
      <c r="R89" s="60"/>
      <c r="S89" s="60"/>
      <c r="T89" s="54">
        <f t="shared" si="65"/>
        <v>0</v>
      </c>
      <c r="U89" s="60">
        <v>1.837176517811768</v>
      </c>
      <c r="V89" s="60">
        <v>1.499393189120924</v>
      </c>
      <c r="W89" s="60">
        <v>0.9545213116538911</v>
      </c>
      <c r="X89" s="60">
        <v>1.1554429362278489</v>
      </c>
      <c r="Y89" s="60">
        <v>1.1203378499120122</v>
      </c>
      <c r="Z89" s="54">
        <f t="shared" si="66"/>
        <v>6.566871804726444</v>
      </c>
      <c r="AA89" s="54">
        <f t="shared" si="67"/>
        <v>6.566871804726444</v>
      </c>
      <c r="AB89" s="87">
        <f t="shared" si="68"/>
        <v>0.0012707079975730643</v>
      </c>
      <c r="AC89" s="51"/>
      <c r="AD89" s="60"/>
      <c r="AE89" s="60"/>
      <c r="AF89" s="60"/>
      <c r="AG89" s="60"/>
      <c r="AH89" s="60"/>
      <c r="AI89" s="54">
        <f t="shared" si="69"/>
        <v>0</v>
      </c>
      <c r="AJ89" s="60"/>
      <c r="AK89" s="60"/>
      <c r="AL89" s="60"/>
      <c r="AM89" s="60"/>
      <c r="AN89" s="60"/>
      <c r="AO89" s="54">
        <f t="shared" si="70"/>
        <v>0</v>
      </c>
      <c r="AP89" s="60"/>
      <c r="AQ89" s="60"/>
      <c r="AR89" s="60"/>
      <c r="AS89" s="60"/>
      <c r="AT89" s="60"/>
      <c r="AU89" s="54">
        <f t="shared" si="71"/>
        <v>0</v>
      </c>
      <c r="AV89" s="60">
        <v>0.7748615021342294</v>
      </c>
      <c r="AW89" s="60">
        <v>0.2582871673780765</v>
      </c>
      <c r="AX89" s="60">
        <v>0.516574334756153</v>
      </c>
      <c r="AY89" s="60">
        <v>0</v>
      </c>
      <c r="AZ89" s="60">
        <v>0.3874307510671147</v>
      </c>
      <c r="BA89" s="54">
        <f t="shared" si="72"/>
        <v>1.9371537553355738</v>
      </c>
      <c r="BB89" s="54">
        <f t="shared" si="73"/>
        <v>1.9371537553355738</v>
      </c>
      <c r="BC89" s="87">
        <f t="shared" si="74"/>
        <v>0.0002766754372442232</v>
      </c>
      <c r="BD89" s="51"/>
      <c r="BE89" s="60"/>
      <c r="BF89" s="60"/>
      <c r="BG89" s="60"/>
      <c r="BH89" s="60"/>
      <c r="BI89" s="60"/>
      <c r="BJ89" s="54">
        <f t="shared" si="75"/>
        <v>0</v>
      </c>
      <c r="BK89" s="60"/>
      <c r="BL89" s="60"/>
      <c r="BM89" s="54">
        <f t="shared" si="76"/>
        <v>0</v>
      </c>
      <c r="BN89" s="60"/>
      <c r="BO89" s="60"/>
      <c r="BP89" s="60"/>
      <c r="BQ89" s="60"/>
      <c r="BR89" s="60"/>
      <c r="BS89" s="54">
        <f t="shared" si="77"/>
        <v>0</v>
      </c>
      <c r="BT89" s="60">
        <v>0.44613050075872535</v>
      </c>
      <c r="BU89" s="60">
        <v>0.4802731411229135</v>
      </c>
      <c r="BV89" s="60">
        <v>0.4688922610015175</v>
      </c>
      <c r="BW89" s="60">
        <v>0.4575113808801214</v>
      </c>
      <c r="BX89" s="60">
        <v>0.49165402124430957</v>
      </c>
      <c r="BY89" s="54">
        <f t="shared" si="78"/>
        <v>2.344461305007587</v>
      </c>
      <c r="BZ89" s="54">
        <f t="shared" si="79"/>
        <v>2.344461305007587</v>
      </c>
      <c r="CA89" s="87">
        <f t="shared" si="80"/>
        <v>0.0013691378870578277</v>
      </c>
      <c r="CB89" s="51"/>
      <c r="CC89" s="54"/>
      <c r="CD89" s="54"/>
      <c r="CE89" s="60"/>
      <c r="CF89" s="60"/>
      <c r="CG89" s="54">
        <f t="shared" si="81"/>
        <v>0</v>
      </c>
      <c r="CH89" s="60">
        <v>0.28109627547434995</v>
      </c>
      <c r="CI89" s="60">
        <v>0.28109627547434995</v>
      </c>
      <c r="CJ89" s="60">
        <v>0.28109627547434995</v>
      </c>
      <c r="CK89" s="60">
        <v>0.28109627547434995</v>
      </c>
      <c r="CL89" s="60">
        <v>0.28109627547434995</v>
      </c>
      <c r="CM89" s="60">
        <v>0.050597329585382995</v>
      </c>
      <c r="CN89" s="60">
        <v>0.050597329585382995</v>
      </c>
      <c r="CO89" s="60">
        <v>0.050597329585382995</v>
      </c>
      <c r="CP89" s="60">
        <v>0.050597329585382995</v>
      </c>
      <c r="CQ89" s="60">
        <v>0.050597329585382995</v>
      </c>
      <c r="CR89" s="60"/>
      <c r="CS89" s="60"/>
      <c r="CT89" s="60"/>
      <c r="CU89" s="54">
        <f t="shared" si="82"/>
        <v>1.6584680252986648</v>
      </c>
      <c r="CV89" s="54">
        <f t="shared" si="83"/>
        <v>1.6584680252986648</v>
      </c>
      <c r="CW89" s="87">
        <f t="shared" si="84"/>
        <v>0.0025551960677289254</v>
      </c>
    </row>
    <row r="90" spans="1:101" ht="15.75" customHeight="1">
      <c r="A90" s="61"/>
      <c r="B90" s="29" t="s">
        <v>24</v>
      </c>
      <c r="C90" s="1"/>
      <c r="D90" s="60"/>
      <c r="E90" s="60"/>
      <c r="F90" s="60"/>
      <c r="G90" s="60"/>
      <c r="H90" s="60"/>
      <c r="I90" s="60"/>
      <c r="J90" s="60"/>
      <c r="K90" s="60"/>
      <c r="L90" s="60">
        <v>40.53621</v>
      </c>
      <c r="M90" s="60"/>
      <c r="N90" s="60"/>
      <c r="O90" s="54">
        <f t="shared" si="64"/>
        <v>40.53621</v>
      </c>
      <c r="P90" s="54"/>
      <c r="Q90" s="60"/>
      <c r="R90" s="60"/>
      <c r="S90" s="60"/>
      <c r="T90" s="54">
        <f t="shared" si="65"/>
        <v>0</v>
      </c>
      <c r="U90" s="60">
        <v>23.741973460952078</v>
      </c>
      <c r="V90" s="60">
        <v>19.376773520947328</v>
      </c>
      <c r="W90" s="60">
        <v>12.335352335219518</v>
      </c>
      <c r="X90" s="60">
        <v>14.931877945098355</v>
      </c>
      <c r="Y90" s="60">
        <v>14.478212214247543</v>
      </c>
      <c r="Z90" s="54">
        <f t="shared" si="66"/>
        <v>84.86418947646483</v>
      </c>
      <c r="AA90" s="54">
        <f t="shared" si="67"/>
        <v>125.40039947646483</v>
      </c>
      <c r="AB90" s="87">
        <f t="shared" si="68"/>
        <v>0.02426532681800066</v>
      </c>
      <c r="AC90" s="51"/>
      <c r="AD90" s="60">
        <v>2.6658</v>
      </c>
      <c r="AE90" s="60"/>
      <c r="AF90" s="60"/>
      <c r="AG90" s="60"/>
      <c r="AH90" s="60"/>
      <c r="AI90" s="54">
        <f t="shared" si="69"/>
        <v>2.6658</v>
      </c>
      <c r="AJ90" s="60"/>
      <c r="AK90" s="60"/>
      <c r="AL90" s="60"/>
      <c r="AM90" s="60"/>
      <c r="AN90" s="60"/>
      <c r="AO90" s="54">
        <f t="shared" si="70"/>
        <v>0</v>
      </c>
      <c r="AP90" s="60"/>
      <c r="AQ90" s="60"/>
      <c r="AR90" s="60"/>
      <c r="AS90" s="60"/>
      <c r="AT90" s="60"/>
      <c r="AU90" s="54">
        <f t="shared" si="71"/>
        <v>0</v>
      </c>
      <c r="AV90" s="60">
        <v>9.918227227318136</v>
      </c>
      <c r="AW90" s="60">
        <v>3.3060757424393787</v>
      </c>
      <c r="AX90" s="60">
        <v>6.6121514848787575</v>
      </c>
      <c r="AY90" s="60">
        <v>0</v>
      </c>
      <c r="AZ90" s="60">
        <v>4.959113613659068</v>
      </c>
      <c r="BA90" s="54">
        <f t="shared" si="72"/>
        <v>24.79556806829534</v>
      </c>
      <c r="BB90" s="54">
        <f t="shared" si="73"/>
        <v>27.46136806829534</v>
      </c>
      <c r="BC90" s="87">
        <f t="shared" si="74"/>
        <v>0.003922190480075742</v>
      </c>
      <c r="BD90" s="51"/>
      <c r="BE90" s="60"/>
      <c r="BF90" s="60"/>
      <c r="BG90" s="60"/>
      <c r="BH90" s="60"/>
      <c r="BI90" s="60"/>
      <c r="BJ90" s="54">
        <f t="shared" si="75"/>
        <v>0</v>
      </c>
      <c r="BK90" s="60"/>
      <c r="BL90" s="60"/>
      <c r="BM90" s="54">
        <f t="shared" si="76"/>
        <v>0</v>
      </c>
      <c r="BN90" s="60"/>
      <c r="BO90" s="60"/>
      <c r="BP90" s="60"/>
      <c r="BQ90" s="60"/>
      <c r="BR90" s="60"/>
      <c r="BS90" s="54">
        <f t="shared" si="77"/>
        <v>0</v>
      </c>
      <c r="BT90" s="60">
        <v>5.874051593323217</v>
      </c>
      <c r="BU90" s="60">
        <v>6.323596358118362</v>
      </c>
      <c r="BV90" s="60">
        <v>6.173748103186647</v>
      </c>
      <c r="BW90" s="60">
        <v>6.023899848254932</v>
      </c>
      <c r="BX90" s="60">
        <v>6.473444613050076</v>
      </c>
      <c r="BY90" s="54">
        <f t="shared" si="78"/>
        <v>30.868740515933233</v>
      </c>
      <c r="BZ90" s="54">
        <f t="shared" si="79"/>
        <v>30.868740515933233</v>
      </c>
      <c r="CA90" s="87">
        <f t="shared" si="80"/>
        <v>0.018026982179594732</v>
      </c>
      <c r="CB90" s="51"/>
      <c r="CC90" s="54"/>
      <c r="CD90" s="54"/>
      <c r="CE90" s="60"/>
      <c r="CF90" s="60"/>
      <c r="CG90" s="54">
        <f t="shared" si="81"/>
        <v>0</v>
      </c>
      <c r="CH90" s="60">
        <v>2.881236823612087</v>
      </c>
      <c r="CI90" s="60">
        <v>2.881236823612087</v>
      </c>
      <c r="CJ90" s="60">
        <v>2.881236823612087</v>
      </c>
      <c r="CK90" s="60">
        <v>2.881236823612087</v>
      </c>
      <c r="CL90" s="60">
        <v>2.881236823612087</v>
      </c>
      <c r="CM90" s="60">
        <v>0.5186226282501757</v>
      </c>
      <c r="CN90" s="60">
        <v>0.5186226282501757</v>
      </c>
      <c r="CO90" s="60">
        <v>0.5186226282501757</v>
      </c>
      <c r="CP90" s="60">
        <v>0.5186226282501757</v>
      </c>
      <c r="CQ90" s="60">
        <v>0.5186226282501757</v>
      </c>
      <c r="CR90" s="60"/>
      <c r="CS90" s="60"/>
      <c r="CT90" s="60"/>
      <c r="CU90" s="54">
        <f t="shared" si="82"/>
        <v>16.999297259311312</v>
      </c>
      <c r="CV90" s="54">
        <f t="shared" si="83"/>
        <v>16.999297259311312</v>
      </c>
      <c r="CW90" s="87">
        <f t="shared" si="84"/>
        <v>0.02619075969422148</v>
      </c>
    </row>
    <row r="91" spans="1:101" ht="15.75" customHeight="1">
      <c r="A91" s="61"/>
      <c r="B91" s="29" t="s">
        <v>49</v>
      </c>
      <c r="C91" s="1"/>
      <c r="D91" s="60"/>
      <c r="E91" s="60">
        <v>1.892133</v>
      </c>
      <c r="F91" s="60">
        <v>1.1148</v>
      </c>
      <c r="G91" s="60">
        <v>2.385182</v>
      </c>
      <c r="H91" s="60">
        <v>4.93143</v>
      </c>
      <c r="I91" s="60">
        <v>12.663401</v>
      </c>
      <c r="J91" s="60">
        <v>14.593975</v>
      </c>
      <c r="K91" s="60">
        <v>15.514976</v>
      </c>
      <c r="L91" s="60">
        <v>19.151976</v>
      </c>
      <c r="M91" s="60">
        <v>13.80099952</v>
      </c>
      <c r="N91" s="60">
        <v>36.48749749</v>
      </c>
      <c r="O91" s="54">
        <f t="shared" si="64"/>
        <v>122.53637001000001</v>
      </c>
      <c r="P91" s="54"/>
      <c r="Q91" s="60"/>
      <c r="R91" s="60"/>
      <c r="S91" s="60"/>
      <c r="T91" s="54">
        <f t="shared" si="65"/>
        <v>0</v>
      </c>
      <c r="U91" s="60">
        <v>3.9569955768253466</v>
      </c>
      <c r="V91" s="60">
        <v>3.229462253491221</v>
      </c>
      <c r="W91" s="60">
        <v>2.0558920558699194</v>
      </c>
      <c r="X91" s="60">
        <v>2.488646324183059</v>
      </c>
      <c r="Y91" s="60">
        <v>2.4130353690412574</v>
      </c>
      <c r="Z91" s="54">
        <f t="shared" si="66"/>
        <v>14.144031579410804</v>
      </c>
      <c r="AA91" s="54">
        <f t="shared" si="67"/>
        <v>136.68040158941082</v>
      </c>
      <c r="AB91" s="87">
        <f t="shared" si="68"/>
        <v>0.026448038666775458</v>
      </c>
      <c r="AC91" s="51"/>
      <c r="AD91" s="60">
        <v>92.6942448</v>
      </c>
      <c r="AE91" s="60"/>
      <c r="AF91" s="60">
        <v>70.90008049</v>
      </c>
      <c r="AG91" s="60">
        <v>49.84</v>
      </c>
      <c r="AH91" s="60">
        <v>34.45</v>
      </c>
      <c r="AI91" s="54">
        <f t="shared" si="69"/>
        <v>247.88432529</v>
      </c>
      <c r="AJ91" s="60"/>
      <c r="AK91" s="60"/>
      <c r="AL91" s="60"/>
      <c r="AM91" s="60"/>
      <c r="AN91" s="60"/>
      <c r="AO91" s="54">
        <f t="shared" si="70"/>
        <v>0</v>
      </c>
      <c r="AP91" s="60"/>
      <c r="AQ91" s="60"/>
      <c r="AR91" s="60"/>
      <c r="AS91" s="60"/>
      <c r="AT91" s="60"/>
      <c r="AU91" s="54">
        <f t="shared" si="71"/>
        <v>0</v>
      </c>
      <c r="AV91" s="60">
        <v>1.704695304695305</v>
      </c>
      <c r="AW91" s="60">
        <v>0.5682317682317682</v>
      </c>
      <c r="AX91" s="60">
        <v>1.1364635364635365</v>
      </c>
      <c r="AY91" s="60">
        <v>0</v>
      </c>
      <c r="AZ91" s="60">
        <v>0.8523476523476525</v>
      </c>
      <c r="BA91" s="54">
        <f t="shared" si="72"/>
        <v>4.261738261738262</v>
      </c>
      <c r="BB91" s="54">
        <f t="shared" si="73"/>
        <v>252.14606355173825</v>
      </c>
      <c r="BC91" s="87">
        <f t="shared" si="74"/>
        <v>0.03601295054170951</v>
      </c>
      <c r="BD91" s="51"/>
      <c r="BE91" s="60"/>
      <c r="BF91" s="60"/>
      <c r="BG91" s="60"/>
      <c r="BH91" s="60"/>
      <c r="BI91" s="60"/>
      <c r="BJ91" s="54">
        <f t="shared" si="75"/>
        <v>0</v>
      </c>
      <c r="BK91" s="60"/>
      <c r="BL91" s="60"/>
      <c r="BM91" s="54">
        <f t="shared" si="76"/>
        <v>0</v>
      </c>
      <c r="BN91" s="60"/>
      <c r="BO91" s="60"/>
      <c r="BP91" s="60"/>
      <c r="BQ91" s="60"/>
      <c r="BR91" s="60"/>
      <c r="BS91" s="54">
        <f t="shared" si="77"/>
        <v>0</v>
      </c>
      <c r="BT91" s="60">
        <v>0.8179059180576631</v>
      </c>
      <c r="BU91" s="60">
        <v>0.8805007587253414</v>
      </c>
      <c r="BV91" s="60">
        <v>0.8596358118361154</v>
      </c>
      <c r="BW91" s="60">
        <v>0.8387708649468891</v>
      </c>
      <c r="BX91" s="60">
        <v>0.9013657056145674</v>
      </c>
      <c r="BY91" s="54">
        <f t="shared" si="78"/>
        <v>4.298179059180576</v>
      </c>
      <c r="BZ91" s="54">
        <f t="shared" si="79"/>
        <v>4.298179059180576</v>
      </c>
      <c r="CA91" s="87">
        <f t="shared" si="80"/>
        <v>0.002510086126272684</v>
      </c>
      <c r="CB91" s="51"/>
      <c r="CC91" s="54"/>
      <c r="CD91" s="54"/>
      <c r="CE91" s="60"/>
      <c r="CF91" s="60"/>
      <c r="CG91" s="54">
        <f t="shared" si="81"/>
        <v>0</v>
      </c>
      <c r="CH91" s="60">
        <v>0.14054813773717498</v>
      </c>
      <c r="CI91" s="60">
        <v>0.14054813773717498</v>
      </c>
      <c r="CJ91" s="60">
        <v>0.14054813773717498</v>
      </c>
      <c r="CK91" s="60">
        <v>0.14054813773717498</v>
      </c>
      <c r="CL91" s="60">
        <v>0.14054813773717498</v>
      </c>
      <c r="CM91" s="60">
        <v>0.025298664792691498</v>
      </c>
      <c r="CN91" s="60">
        <v>0.025298664792691498</v>
      </c>
      <c r="CO91" s="60">
        <v>0.025298664792691498</v>
      </c>
      <c r="CP91" s="60">
        <v>0.025298664792691498</v>
      </c>
      <c r="CQ91" s="60">
        <v>0.025298664792691498</v>
      </c>
      <c r="CR91" s="60"/>
      <c r="CS91" s="60"/>
      <c r="CT91" s="60"/>
      <c r="CU91" s="54">
        <f t="shared" si="82"/>
        <v>0.8292340126493324</v>
      </c>
      <c r="CV91" s="54">
        <f t="shared" si="83"/>
        <v>0.8292340126493324</v>
      </c>
      <c r="CW91" s="87">
        <f t="shared" si="84"/>
        <v>0.0012775980338644627</v>
      </c>
    </row>
    <row r="92" spans="1:101" ht="15.75" customHeight="1">
      <c r="A92" s="61">
        <v>4</v>
      </c>
      <c r="B92" s="29" t="s">
        <v>25</v>
      </c>
      <c r="C92" s="1"/>
      <c r="D92" s="60">
        <v>4.4634</v>
      </c>
      <c r="E92" s="60"/>
      <c r="F92" s="60">
        <v>15.04825</v>
      </c>
      <c r="G92" s="60">
        <v>5.60595</v>
      </c>
      <c r="H92" s="60">
        <v>18.491535</v>
      </c>
      <c r="I92" s="60">
        <v>6.625149</v>
      </c>
      <c r="J92" s="60">
        <v>23.214072</v>
      </c>
      <c r="K92" s="60">
        <v>48.113952</v>
      </c>
      <c r="L92" s="60"/>
      <c r="M92" s="60"/>
      <c r="N92" s="60">
        <v>15.88304422</v>
      </c>
      <c r="O92" s="54">
        <f t="shared" si="64"/>
        <v>137.44535222</v>
      </c>
      <c r="P92" s="54"/>
      <c r="Q92" s="60"/>
      <c r="R92" s="60"/>
      <c r="S92" s="60">
        <v>1.6504264634620318</v>
      </c>
      <c r="T92" s="54">
        <f t="shared" si="65"/>
        <v>1.6504264634620318</v>
      </c>
      <c r="U92" s="60">
        <v>245.0510832219697</v>
      </c>
      <c r="V92" s="60">
        <v>199.99598384120634</v>
      </c>
      <c r="W92" s="60">
        <v>127.31845803137287</v>
      </c>
      <c r="X92" s="60">
        <v>154.11831164762233</v>
      </c>
      <c r="Y92" s="60">
        <v>149.43583321134074</v>
      </c>
      <c r="Z92" s="54">
        <f t="shared" si="66"/>
        <v>875.9196699535121</v>
      </c>
      <c r="AA92" s="54">
        <f t="shared" si="67"/>
        <v>1015.015448636974</v>
      </c>
      <c r="AB92" s="87">
        <f t="shared" si="68"/>
        <v>0.1964083183891152</v>
      </c>
      <c r="AC92" s="51"/>
      <c r="AD92" s="60">
        <v>81.7456</v>
      </c>
      <c r="AE92" s="60">
        <v>199.04500000000002</v>
      </c>
      <c r="AF92" s="60">
        <v>433.45575123000003</v>
      </c>
      <c r="AG92" s="60">
        <v>281.20539</v>
      </c>
      <c r="AH92" s="60">
        <v>432.22165081875096</v>
      </c>
      <c r="AI92" s="54">
        <f t="shared" si="69"/>
        <v>1427.673392048751</v>
      </c>
      <c r="AJ92" s="60">
        <v>3.4524700000000004</v>
      </c>
      <c r="AK92" s="60">
        <v>7.835000000000001</v>
      </c>
      <c r="AL92" s="60">
        <v>14.424299999999999</v>
      </c>
      <c r="AM92" s="60">
        <v>21.34965012535</v>
      </c>
      <c r="AN92" s="60">
        <v>32.482</v>
      </c>
      <c r="AO92" s="54">
        <f t="shared" si="70"/>
        <v>79.54342012535</v>
      </c>
      <c r="AP92" s="60">
        <v>25.48885818441196</v>
      </c>
      <c r="AQ92" s="60">
        <v>31.6495075594613</v>
      </c>
      <c r="AR92" s="60">
        <v>58.875204435407575</v>
      </c>
      <c r="AS92" s="60">
        <v>112.89926940398914</v>
      </c>
      <c r="AT92" s="60">
        <v>82.05178217904393</v>
      </c>
      <c r="AU92" s="54">
        <f t="shared" si="71"/>
        <v>310.96462176231387</v>
      </c>
      <c r="AV92" s="60">
        <v>138.9326673326673</v>
      </c>
      <c r="AW92" s="60">
        <v>46.310889110889114</v>
      </c>
      <c r="AX92" s="60">
        <v>92.62177822177823</v>
      </c>
      <c r="AY92" s="60">
        <v>0</v>
      </c>
      <c r="AZ92" s="60">
        <v>69.46633366633365</v>
      </c>
      <c r="BA92" s="54">
        <f t="shared" si="72"/>
        <v>347.3316683316683</v>
      </c>
      <c r="BB92" s="54">
        <f t="shared" si="73"/>
        <v>2165.5131022680835</v>
      </c>
      <c r="BC92" s="87">
        <f t="shared" si="74"/>
        <v>0.3092910321536796</v>
      </c>
      <c r="BD92" s="51"/>
      <c r="BE92" s="60">
        <v>26.254757220700004</v>
      </c>
      <c r="BF92" s="60"/>
      <c r="BG92" s="60"/>
      <c r="BH92" s="60"/>
      <c r="BI92" s="60"/>
      <c r="BJ92" s="54">
        <f t="shared" si="75"/>
        <v>26.254757220700004</v>
      </c>
      <c r="BK92" s="60"/>
      <c r="BL92" s="60"/>
      <c r="BM92" s="54">
        <f t="shared" si="76"/>
        <v>0</v>
      </c>
      <c r="BN92" s="60">
        <v>41.30901463356315</v>
      </c>
      <c r="BO92" s="60">
        <v>61.15997593511321</v>
      </c>
      <c r="BP92" s="60">
        <v>56.646763307838114</v>
      </c>
      <c r="BQ92" s="60">
        <v>0</v>
      </c>
      <c r="BR92" s="60">
        <v>0</v>
      </c>
      <c r="BS92" s="54">
        <f t="shared" si="77"/>
        <v>159.11575387651447</v>
      </c>
      <c r="BT92" s="60">
        <v>101.49468892261002</v>
      </c>
      <c r="BU92" s="60">
        <v>109.26213960546283</v>
      </c>
      <c r="BV92" s="60">
        <v>106.67298937784523</v>
      </c>
      <c r="BW92" s="60">
        <v>104.08383915022762</v>
      </c>
      <c r="BX92" s="60">
        <v>111.85128983308043</v>
      </c>
      <c r="BY92" s="54">
        <f t="shared" si="78"/>
        <v>533.3649468892261</v>
      </c>
      <c r="BZ92" s="54">
        <f t="shared" si="79"/>
        <v>718.7354579864406</v>
      </c>
      <c r="CA92" s="87">
        <f t="shared" si="80"/>
        <v>0.4197330722410498</v>
      </c>
      <c r="CB92" s="51"/>
      <c r="CC92" s="54"/>
      <c r="CD92" s="54"/>
      <c r="CE92" s="60">
        <v>6.541584368245651</v>
      </c>
      <c r="CF92" s="60">
        <v>6.7276135</v>
      </c>
      <c r="CG92" s="54">
        <f t="shared" si="81"/>
        <v>13.269197868245652</v>
      </c>
      <c r="CH92" s="60">
        <v>54.32185523541813</v>
      </c>
      <c r="CI92" s="60">
        <v>54.32185523541813</v>
      </c>
      <c r="CJ92" s="60">
        <v>54.32185523541813</v>
      </c>
      <c r="CK92" s="60">
        <v>54.32185523541813</v>
      </c>
      <c r="CL92" s="60">
        <v>54.32185523541813</v>
      </c>
      <c r="CM92" s="60">
        <v>9.777933942375263</v>
      </c>
      <c r="CN92" s="60">
        <v>9.777933942375263</v>
      </c>
      <c r="CO92" s="60">
        <v>9.777933942375263</v>
      </c>
      <c r="CP92" s="60">
        <v>9.777933942375263</v>
      </c>
      <c r="CQ92" s="60">
        <v>9.777933942375263</v>
      </c>
      <c r="CR92" s="60"/>
      <c r="CS92" s="60"/>
      <c r="CT92" s="60"/>
      <c r="CU92" s="54">
        <f t="shared" si="82"/>
        <v>320.49894588896706</v>
      </c>
      <c r="CV92" s="54">
        <f t="shared" si="83"/>
        <v>333.7681437572127</v>
      </c>
      <c r="CW92" s="87">
        <f t="shared" si="84"/>
        <v>0.5142354482885062</v>
      </c>
    </row>
    <row r="93" spans="1:101" ht="15.75" customHeight="1">
      <c r="A93" s="61"/>
      <c r="B93" s="30" t="s">
        <v>26</v>
      </c>
      <c r="C93" s="1"/>
      <c r="D93" s="60"/>
      <c r="E93" s="60">
        <v>48.092</v>
      </c>
      <c r="F93" s="60">
        <v>53</v>
      </c>
      <c r="G93" s="60">
        <v>58</v>
      </c>
      <c r="H93" s="60">
        <v>59.64</v>
      </c>
      <c r="I93" s="60">
        <v>64.48</v>
      </c>
      <c r="J93" s="60">
        <v>69.3</v>
      </c>
      <c r="K93" s="60">
        <v>69.3</v>
      </c>
      <c r="L93" s="60">
        <v>71.913</v>
      </c>
      <c r="M93" s="60">
        <v>75</v>
      </c>
      <c r="N93" s="60">
        <v>78</v>
      </c>
      <c r="O93" s="54">
        <f t="shared" si="64"/>
        <v>646.725</v>
      </c>
      <c r="P93" s="54"/>
      <c r="Q93" s="59"/>
      <c r="R93" s="59"/>
      <c r="S93" s="59"/>
      <c r="T93" s="54">
        <f t="shared" si="65"/>
        <v>0</v>
      </c>
      <c r="U93" s="59"/>
      <c r="V93" s="59"/>
      <c r="W93" s="59"/>
      <c r="X93" s="59"/>
      <c r="Y93" s="59"/>
      <c r="Z93" s="54">
        <f t="shared" si="66"/>
        <v>0</v>
      </c>
      <c r="AA93" s="54">
        <f t="shared" si="67"/>
        <v>646.725</v>
      </c>
      <c r="AB93" s="88">
        <f t="shared" si="68"/>
        <v>0.1251430900689973</v>
      </c>
      <c r="AC93" s="53"/>
      <c r="AD93" s="59">
        <v>89.82</v>
      </c>
      <c r="AE93" s="59">
        <v>130</v>
      </c>
      <c r="AF93" s="59">
        <v>137.978655</v>
      </c>
      <c r="AG93" s="59">
        <v>175</v>
      </c>
      <c r="AH93" s="59"/>
      <c r="AI93" s="54">
        <f t="shared" si="69"/>
        <v>532.798655</v>
      </c>
      <c r="AJ93" s="59"/>
      <c r="AK93" s="59"/>
      <c r="AL93" s="59"/>
      <c r="AM93" s="59"/>
      <c r="AN93" s="59"/>
      <c r="AO93" s="54">
        <f t="shared" si="70"/>
        <v>0</v>
      </c>
      <c r="AP93" s="59"/>
      <c r="AQ93" s="59"/>
      <c r="AR93" s="59"/>
      <c r="AS93" s="59"/>
      <c r="AT93" s="59"/>
      <c r="AU93" s="54">
        <f t="shared" si="71"/>
        <v>0</v>
      </c>
      <c r="AV93" s="59"/>
      <c r="AW93" s="59"/>
      <c r="AX93" s="59"/>
      <c r="AY93" s="59"/>
      <c r="AZ93" s="59"/>
      <c r="BA93" s="54">
        <f t="shared" si="72"/>
        <v>0</v>
      </c>
      <c r="BB93" s="54">
        <f t="shared" si="73"/>
        <v>532.798655</v>
      </c>
      <c r="BC93" s="88">
        <f t="shared" si="74"/>
        <v>0.07609736729943914</v>
      </c>
      <c r="BD93" s="53"/>
      <c r="BE93" s="59"/>
      <c r="BF93" s="59"/>
      <c r="BG93" s="59"/>
      <c r="BH93" s="59"/>
      <c r="BI93" s="59"/>
      <c r="BJ93" s="54">
        <f t="shared" si="75"/>
        <v>0</v>
      </c>
      <c r="BK93" s="59"/>
      <c r="BL93" s="59"/>
      <c r="BM93" s="54">
        <f t="shared" si="76"/>
        <v>0</v>
      </c>
      <c r="BN93" s="59"/>
      <c r="BO93" s="59"/>
      <c r="BP93" s="59"/>
      <c r="BQ93" s="59"/>
      <c r="BR93" s="59"/>
      <c r="BS93" s="54">
        <f t="shared" si="77"/>
        <v>0</v>
      </c>
      <c r="BT93" s="59"/>
      <c r="BU93" s="59"/>
      <c r="BV93" s="59"/>
      <c r="BW93" s="59"/>
      <c r="BX93" s="59"/>
      <c r="BY93" s="54">
        <f t="shared" si="78"/>
        <v>0</v>
      </c>
      <c r="BZ93" s="54">
        <f t="shared" si="79"/>
        <v>0</v>
      </c>
      <c r="CA93" s="88">
        <f t="shared" si="80"/>
      </c>
      <c r="CB93" s="53"/>
      <c r="CC93" s="54"/>
      <c r="CD93" s="54"/>
      <c r="CE93" s="59"/>
      <c r="CF93" s="59"/>
      <c r="CG93" s="54">
        <f t="shared" si="81"/>
        <v>0</v>
      </c>
      <c r="CH93" s="59"/>
      <c r="CI93" s="59"/>
      <c r="CJ93" s="59"/>
      <c r="CK93" s="59"/>
      <c r="CL93" s="59"/>
      <c r="CM93" s="59"/>
      <c r="CN93" s="59"/>
      <c r="CO93" s="59"/>
      <c r="CP93" s="59"/>
      <c r="CQ93" s="59"/>
      <c r="CR93" s="59"/>
      <c r="CS93" s="59"/>
      <c r="CT93" s="59"/>
      <c r="CU93" s="54">
        <f t="shared" si="82"/>
        <v>0</v>
      </c>
      <c r="CV93" s="54">
        <f t="shared" si="83"/>
        <v>0</v>
      </c>
      <c r="CW93" s="88">
        <f t="shared" si="84"/>
      </c>
    </row>
    <row r="94" spans="2:101" s="50" customFormat="1" ht="28.5">
      <c r="B94" s="81" t="s">
        <v>66</v>
      </c>
      <c r="C94" s="1"/>
      <c r="D94" s="73">
        <f>SUM(D73:D93)</f>
        <v>4.4634</v>
      </c>
      <c r="E94" s="73">
        <f>SUM(E73:E93)</f>
        <v>93.08656500000001</v>
      </c>
      <c r="F94" s="73">
        <f>SUM(F73:F93)</f>
        <v>106.254984</v>
      </c>
      <c r="G94" s="73">
        <f>SUM(G73:G93)</f>
        <v>110.91403199999999</v>
      </c>
      <c r="H94" s="73">
        <f>SUM(H73:H93)</f>
        <v>160.39815099999998</v>
      </c>
      <c r="I94" s="73">
        <f>SUM(I73:I93)</f>
        <v>274.92391599999996</v>
      </c>
      <c r="J94" s="73">
        <f>SUM(J73:J93)</f>
        <v>216.200109</v>
      </c>
      <c r="K94" s="73">
        <f>SUM(K73:K93)</f>
        <v>282.291378</v>
      </c>
      <c r="L94" s="73">
        <f>SUM(L73:L93)</f>
        <v>269.32894</v>
      </c>
      <c r="M94" s="73">
        <f>SUM(M73:M93)</f>
        <v>255.98826011</v>
      </c>
      <c r="N94" s="73">
        <f>SUM(N73:N93)</f>
        <v>252.64002439</v>
      </c>
      <c r="O94" s="74">
        <f>SUM(O73:O93)</f>
        <v>2026.4897594999998</v>
      </c>
      <c r="P94" s="74">
        <f>SUM(P73:P93)</f>
        <v>0</v>
      </c>
      <c r="Q94" s="73">
        <f>SUM(Q73:Q93)</f>
        <v>0</v>
      </c>
      <c r="R94" s="73">
        <f>SUM(R73:R93)</f>
        <v>0</v>
      </c>
      <c r="S94" s="73">
        <f>SUM(S73:S93)</f>
        <v>23.45618305398318</v>
      </c>
      <c r="T94" s="74">
        <f>SUM(T73:T93)</f>
        <v>23.45618305398318</v>
      </c>
      <c r="U94" s="73">
        <f>SUM(U73:U93)</f>
        <v>524.7258777411612</v>
      </c>
      <c r="V94" s="73">
        <f>SUM(V73:V93)</f>
        <v>428.2497624004609</v>
      </c>
      <c r="W94" s="73">
        <f>SUM(W73:W93)</f>
        <v>272.6259715516075</v>
      </c>
      <c r="X94" s="73">
        <f>SUM(X73:X93)</f>
        <v>330.01227863184647</v>
      </c>
      <c r="Y94" s="73">
        <f>SUM(Y73:Y93)</f>
        <v>319.9857259017925</v>
      </c>
      <c r="Z94" s="74">
        <f>SUM(Z73:Z93)</f>
        <v>1875.5996162268684</v>
      </c>
      <c r="AA94" s="102">
        <f>SUM(AA73:AA93)</f>
        <v>3925.5455587808515</v>
      </c>
      <c r="AB94" s="103">
        <f t="shared" si="68"/>
        <v>0.7596040070083333</v>
      </c>
      <c r="AC94" s="53"/>
      <c r="AD94" s="73">
        <f>SUM(AD73:AD93)</f>
        <v>509.58137006</v>
      </c>
      <c r="AE94" s="73">
        <f>SUM(AE73:AE93)</f>
        <v>607.3616895800001</v>
      </c>
      <c r="AF94" s="73">
        <f>SUM(AF73:AF93)</f>
        <v>979.9122331500001</v>
      </c>
      <c r="AG94" s="73">
        <f>SUM(AG73:AG93)</f>
        <v>868.1780707805353</v>
      </c>
      <c r="AH94" s="73">
        <f>SUM(AH73:AH93)</f>
        <v>791.6281348187509</v>
      </c>
      <c r="AI94" s="74">
        <f>SUM(AI73:AI93)</f>
        <v>3756.6614983892864</v>
      </c>
      <c r="AJ94" s="73">
        <f>SUM(AJ73:AJ93)</f>
        <v>3.4524700000000004</v>
      </c>
      <c r="AK94" s="73">
        <f>SUM(AK73:AK93)</f>
        <v>7.835000000000001</v>
      </c>
      <c r="AL94" s="73">
        <f>SUM(AL73:AL93)</f>
        <v>14.424299999999999</v>
      </c>
      <c r="AM94" s="73">
        <f>SUM(AM73:AM93)</f>
        <v>21.34965012535</v>
      </c>
      <c r="AN94" s="73">
        <f>SUM(AN73:AN93)</f>
        <v>32.482</v>
      </c>
      <c r="AO94" s="74">
        <f>SUM(AO73:AO93)</f>
        <v>79.54342012535</v>
      </c>
      <c r="AP94" s="73">
        <f>SUM(AP73:AP93)</f>
        <v>149.15362417000264</v>
      </c>
      <c r="AQ94" s="73">
        <f>SUM(AQ73:AQ93)</f>
        <v>202.8261670670571</v>
      </c>
      <c r="AR94" s="73">
        <f>SUM(AR73:AR93)</f>
        <v>177.98829962242908</v>
      </c>
      <c r="AS94" s="73">
        <f>SUM(AS73:AS93)</f>
        <v>224.084656760015</v>
      </c>
      <c r="AT94" s="73">
        <f>SUM(AT73:AT93)</f>
        <v>201.2469810523737</v>
      </c>
      <c r="AU94" s="74">
        <f>SUM(AU73:AU93)</f>
        <v>955.2997286718776</v>
      </c>
      <c r="AV94" s="73">
        <f>SUM(AV73:AV93)</f>
        <v>300</v>
      </c>
      <c r="AW94" s="73">
        <f>SUM(AW73:AW93)</f>
        <v>100</v>
      </c>
      <c r="AX94" s="73">
        <f>SUM(AX73:AX93)</f>
        <v>200</v>
      </c>
      <c r="AY94" s="73">
        <f>SUM(AY73:AY93)</f>
        <v>0</v>
      </c>
      <c r="AZ94" s="73">
        <f>SUM(AZ73:AZ93)</f>
        <v>150</v>
      </c>
      <c r="BA94" s="74">
        <f>SUM(BA73:BA93)</f>
        <v>750</v>
      </c>
      <c r="BB94" s="102">
        <f>SUM(BB73:BB93)</f>
        <v>5541.504647186515</v>
      </c>
      <c r="BC94" s="103">
        <f t="shared" si="74"/>
        <v>0.7914695552835078</v>
      </c>
      <c r="BD94" s="53"/>
      <c r="BE94" s="73">
        <f>SUM(BE73:BE93)</f>
        <v>92.9584572207</v>
      </c>
      <c r="BF94" s="73">
        <f>SUM(BF73:BF93)</f>
        <v>40.3297</v>
      </c>
      <c r="BG94" s="73">
        <f>SUM(BG73:BG93)</f>
        <v>39.3297</v>
      </c>
      <c r="BH94" s="73">
        <f>SUM(BH73:BH93)</f>
        <v>39.3297</v>
      </c>
      <c r="BI94" s="73">
        <f>SUM(BI73:BI93)</f>
        <v>39.3297</v>
      </c>
      <c r="BJ94" s="74">
        <f>SUM(BJ73:BJ93)</f>
        <v>251.27725722070002</v>
      </c>
      <c r="BK94" s="73">
        <f>SUM(BK73:BK93)</f>
        <v>0</v>
      </c>
      <c r="BL94" s="73">
        <f>SUM(BL73:BL93)</f>
        <v>0</v>
      </c>
      <c r="BM94" s="74">
        <f>SUM(BM73:BM93)</f>
        <v>0</v>
      </c>
      <c r="BN94" s="73">
        <f>SUM(BN73:BN93)</f>
        <v>93.95476400875</v>
      </c>
      <c r="BO94" s="73">
        <f>SUM(BO73:BO93)</f>
        <v>165.45706076760246</v>
      </c>
      <c r="BP94" s="73">
        <f>SUM(BP73:BP93)</f>
        <v>119.12981989606104</v>
      </c>
      <c r="BQ94" s="73">
        <f>SUM(BQ73:BQ93)</f>
        <v>14.827399995800008</v>
      </c>
      <c r="BR94" s="73">
        <f>SUM(BR73:BR93)</f>
        <v>20.18594999910001</v>
      </c>
      <c r="BS94" s="74">
        <f>SUM(BS73:BS93)</f>
        <v>413.55499466731345</v>
      </c>
      <c r="BT94" s="73">
        <f>SUM(BT73:BT93)</f>
        <v>196</v>
      </c>
      <c r="BU94" s="73">
        <f>SUM(BU73:BU93)</f>
        <v>211</v>
      </c>
      <c r="BV94" s="73">
        <f>SUM(BV73:BV93)</f>
        <v>206</v>
      </c>
      <c r="BW94" s="73">
        <f>SUM(BW73:BW93)</f>
        <v>201</v>
      </c>
      <c r="BX94" s="73">
        <f>SUM(BX73:BX93)</f>
        <v>216</v>
      </c>
      <c r="BY94" s="74">
        <f>SUM(BY73:BY93)</f>
        <v>1030</v>
      </c>
      <c r="BZ94" s="102">
        <f>SUM(BZ73:BZ93)</f>
        <v>1694.8322518880136</v>
      </c>
      <c r="CA94" s="103">
        <f t="shared" si="80"/>
        <v>0.9897621442124444</v>
      </c>
      <c r="CB94" s="53"/>
      <c r="CC94" s="74">
        <f>SUM(CC73:CC93)</f>
        <v>0</v>
      </c>
      <c r="CD94" s="74">
        <f>SUM(CD73:CD93)</f>
        <v>0</v>
      </c>
      <c r="CE94" s="73">
        <f>SUM(CE73:CE93)</f>
        <v>37.57560985894375</v>
      </c>
      <c r="CF94" s="73">
        <f>SUM(CF73:CF93)</f>
        <v>20.113482999999988</v>
      </c>
      <c r="CG94" s="74">
        <f>SUM(CG73:CG93)</f>
        <v>57.68909285894374</v>
      </c>
      <c r="CH94" s="73">
        <f>SUM(CH73:CH93)</f>
        <v>100</v>
      </c>
      <c r="CI94" s="73">
        <f>SUM(CI73:CI93)</f>
        <v>100</v>
      </c>
      <c r="CJ94" s="73">
        <f>SUM(CJ73:CJ93)</f>
        <v>100</v>
      </c>
      <c r="CK94" s="73">
        <f>SUM(CK73:CK93)</f>
        <v>100</v>
      </c>
      <c r="CL94" s="73">
        <f>SUM(CL73:CL93)</f>
        <v>100</v>
      </c>
      <c r="CM94" s="73">
        <f>SUM(CM73:CM93)</f>
        <v>18</v>
      </c>
      <c r="CN94" s="73">
        <f>SUM(CN73:CN93)</f>
        <v>18</v>
      </c>
      <c r="CO94" s="73">
        <f>SUM(CO73:CO93)</f>
        <v>18</v>
      </c>
      <c r="CP94" s="73">
        <f>SUM(CP73:CP93)</f>
        <v>18</v>
      </c>
      <c r="CQ94" s="73">
        <f>SUM(CQ73:CQ93)</f>
        <v>18</v>
      </c>
      <c r="CR94" s="73">
        <f>SUM(CR73:CR93)</f>
        <v>0</v>
      </c>
      <c r="CS94" s="73">
        <f>SUM(CS73:CS93)</f>
        <v>0</v>
      </c>
      <c r="CT94" s="73">
        <f>SUM(CT73:CT93)</f>
        <v>0</v>
      </c>
      <c r="CU94" s="74">
        <f>SUM(CU73:CU93)</f>
        <v>590.0000000000001</v>
      </c>
      <c r="CV94" s="102">
        <f>SUM(CV73:CV93)</f>
        <v>647.6890928589439</v>
      </c>
      <c r="CW94" s="103">
        <f t="shared" si="84"/>
        <v>0.9978923910131176</v>
      </c>
    </row>
    <row r="95" spans="1:101" ht="8.25" customHeight="1">
      <c r="A95" s="50"/>
      <c r="B95" s="50"/>
      <c r="C95"/>
      <c r="O95"/>
      <c r="P95"/>
      <c r="Q95"/>
      <c r="U95"/>
      <c r="AA95"/>
      <c r="AB95" s="85">
        <f t="shared" si="68"/>
      </c>
      <c r="AC95"/>
      <c r="AD95"/>
      <c r="AJ95"/>
      <c r="AP95"/>
      <c r="AV95"/>
      <c r="BB95"/>
      <c r="BC95" s="85">
        <f t="shared" si="74"/>
      </c>
      <c r="BD95"/>
      <c r="BE95"/>
      <c r="BH95"/>
      <c r="BI95"/>
      <c r="BJ95"/>
      <c r="BT95"/>
      <c r="BZ95"/>
      <c r="CA95" s="85">
        <f t="shared" si="80"/>
      </c>
      <c r="CB95"/>
      <c r="CC95"/>
      <c r="CD95"/>
      <c r="CE95"/>
      <c r="CF95"/>
      <c r="CG95"/>
      <c r="CH95"/>
      <c r="CW95" s="85">
        <f t="shared" si="84"/>
      </c>
    </row>
    <row r="96" spans="2:101" s="50" customFormat="1" ht="24.75" customHeight="1">
      <c r="B96" s="28" t="s">
        <v>67</v>
      </c>
      <c r="C96" s="1"/>
      <c r="D96" s="57"/>
      <c r="E96" s="57"/>
      <c r="F96" s="57"/>
      <c r="G96" s="57"/>
      <c r="H96" s="57"/>
      <c r="I96" s="57"/>
      <c r="J96" s="57"/>
      <c r="K96" s="57"/>
      <c r="L96" s="57"/>
      <c r="M96" s="57"/>
      <c r="N96" s="57"/>
      <c r="O96" s="52"/>
      <c r="P96" s="52"/>
      <c r="Q96" s="57"/>
      <c r="R96" s="57"/>
      <c r="S96" s="57"/>
      <c r="T96" s="52"/>
      <c r="U96" s="57"/>
      <c r="V96" s="57"/>
      <c r="W96" s="57"/>
      <c r="X96" s="57"/>
      <c r="Y96" s="57"/>
      <c r="Z96" s="52"/>
      <c r="AA96" s="52"/>
      <c r="AB96" s="89">
        <f t="shared" si="68"/>
      </c>
      <c r="AC96" s="53"/>
      <c r="AD96" s="57"/>
      <c r="AE96" s="57"/>
      <c r="AF96" s="57"/>
      <c r="AG96" s="57"/>
      <c r="AH96" s="57"/>
      <c r="AI96" s="52"/>
      <c r="AJ96" s="57"/>
      <c r="AK96" s="57"/>
      <c r="AL96" s="57"/>
      <c r="AM96" s="57"/>
      <c r="AN96" s="57"/>
      <c r="AO96" s="52"/>
      <c r="AP96" s="57"/>
      <c r="AQ96" s="57"/>
      <c r="AR96" s="57"/>
      <c r="AS96" s="57"/>
      <c r="AT96" s="57"/>
      <c r="AU96" s="52"/>
      <c r="AV96" s="57"/>
      <c r="AW96" s="57"/>
      <c r="AX96" s="57"/>
      <c r="AY96" s="57"/>
      <c r="AZ96" s="57"/>
      <c r="BA96" s="52"/>
      <c r="BB96" s="52"/>
      <c r="BC96" s="89">
        <f t="shared" si="74"/>
      </c>
      <c r="BD96" s="53"/>
      <c r="BE96" s="57"/>
      <c r="BF96" s="57"/>
      <c r="BG96" s="57"/>
      <c r="BH96" s="57"/>
      <c r="BI96" s="57"/>
      <c r="BJ96" s="52"/>
      <c r="BK96" s="57"/>
      <c r="BL96" s="57"/>
      <c r="BM96" s="52"/>
      <c r="BN96" s="57"/>
      <c r="BO96" s="57"/>
      <c r="BP96" s="57"/>
      <c r="BQ96" s="57"/>
      <c r="BR96" s="57"/>
      <c r="BS96" s="52"/>
      <c r="BT96" s="57"/>
      <c r="BU96" s="57"/>
      <c r="BV96" s="57"/>
      <c r="BW96" s="57"/>
      <c r="BX96" s="57"/>
      <c r="BY96" s="52"/>
      <c r="BZ96" s="52"/>
      <c r="CA96" s="89">
        <f t="shared" si="80"/>
      </c>
      <c r="CB96" s="53"/>
      <c r="CC96" s="52"/>
      <c r="CD96" s="52"/>
      <c r="CE96" s="57"/>
      <c r="CF96" s="57"/>
      <c r="CG96" s="52"/>
      <c r="CH96" s="57"/>
      <c r="CI96" s="57"/>
      <c r="CJ96" s="57"/>
      <c r="CK96" s="57"/>
      <c r="CL96" s="57"/>
      <c r="CM96" s="57"/>
      <c r="CN96" s="57"/>
      <c r="CO96" s="57"/>
      <c r="CP96" s="57"/>
      <c r="CQ96" s="57"/>
      <c r="CR96" s="57"/>
      <c r="CS96" s="57"/>
      <c r="CT96" s="57"/>
      <c r="CU96" s="52"/>
      <c r="CV96" s="52"/>
      <c r="CW96" s="89">
        <f t="shared" si="84"/>
      </c>
    </row>
    <row r="97" spans="1:101" ht="15.75" customHeight="1">
      <c r="A97" s="61">
        <v>5</v>
      </c>
      <c r="B97" s="29" t="s">
        <v>7</v>
      </c>
      <c r="C97" s="1"/>
      <c r="D97" s="60">
        <v>325</v>
      </c>
      <c r="E97" s="60">
        <v>425</v>
      </c>
      <c r="F97" s="60"/>
      <c r="G97" s="60">
        <v>3.5</v>
      </c>
      <c r="H97" s="60">
        <v>5</v>
      </c>
      <c r="I97" s="60">
        <v>154.338</v>
      </c>
      <c r="J97" s="60"/>
      <c r="K97" s="60">
        <v>75</v>
      </c>
      <c r="L97" s="60">
        <v>75</v>
      </c>
      <c r="M97" s="60">
        <v>75</v>
      </c>
      <c r="N97" s="60">
        <v>75</v>
      </c>
      <c r="O97" s="54">
        <f>SUM(D97:N97)</f>
        <v>1212.838</v>
      </c>
      <c r="P97" s="54"/>
      <c r="Q97" s="60"/>
      <c r="R97" s="60">
        <v>0</v>
      </c>
      <c r="S97" s="60">
        <v>1.4865669460168245</v>
      </c>
      <c r="T97" s="54">
        <f>SUM(Q97:S97)</f>
        <v>1.4865669460168245</v>
      </c>
      <c r="U97" s="60"/>
      <c r="V97" s="60"/>
      <c r="W97" s="60"/>
      <c r="X97" s="60"/>
      <c r="Y97" s="60"/>
      <c r="Z97" s="54">
        <f>SUM(U97:Y97)</f>
        <v>0</v>
      </c>
      <c r="AA97" s="54">
        <f>SUM(O97,P97,T97,Z97)</f>
        <v>1214.3245669460168</v>
      </c>
      <c r="AB97" s="87">
        <f t="shared" si="68"/>
        <v>0.23497518830155245</v>
      </c>
      <c r="AC97" s="53"/>
      <c r="AD97" s="60">
        <v>214.1</v>
      </c>
      <c r="AE97" s="60">
        <v>268.8</v>
      </c>
      <c r="AF97" s="60">
        <v>283.1</v>
      </c>
      <c r="AG97" s="60">
        <v>225.6</v>
      </c>
      <c r="AH97" s="60">
        <v>245</v>
      </c>
      <c r="AI97" s="54">
        <f>SUM(AD97:AH97)</f>
        <v>1236.6</v>
      </c>
      <c r="AJ97" s="60">
        <v>50</v>
      </c>
      <c r="AK97" s="60"/>
      <c r="AL97" s="60"/>
      <c r="AM97" s="60"/>
      <c r="AN97" s="60"/>
      <c r="AO97" s="54">
        <f>SUM(AJ97:AN97)</f>
        <v>50</v>
      </c>
      <c r="AP97" s="60">
        <v>9.35212582999732</v>
      </c>
      <c r="AQ97" s="60">
        <v>14.356357932942943</v>
      </c>
      <c r="AR97" s="60">
        <v>11.837729377570927</v>
      </c>
      <c r="AS97" s="60">
        <v>4.392863167327519</v>
      </c>
      <c r="AT97" s="60">
        <v>4.675470915702498</v>
      </c>
      <c r="AU97" s="54">
        <f>SUM(AP97:AT97)</f>
        <v>44.6145472235412</v>
      </c>
      <c r="AV97" s="60"/>
      <c r="AW97" s="60"/>
      <c r="AX97" s="60"/>
      <c r="AY97" s="60"/>
      <c r="AZ97" s="60"/>
      <c r="BA97" s="54">
        <f>SUM(AV97:AZ97)</f>
        <v>0</v>
      </c>
      <c r="BB97" s="54">
        <f>SUM(AI97,AO97,AU97,BA97)</f>
        <v>1331.214547223541</v>
      </c>
      <c r="BC97" s="87">
        <f t="shared" si="74"/>
        <v>0.19013171561858835</v>
      </c>
      <c r="BD97" s="53"/>
      <c r="BE97" s="60"/>
      <c r="BF97" s="60"/>
      <c r="BG97" s="60"/>
      <c r="BH97" s="60"/>
      <c r="BI97" s="60"/>
      <c r="BJ97" s="54">
        <f>SUM(BE97:BI97)</f>
        <v>0</v>
      </c>
      <c r="BK97" s="60"/>
      <c r="BL97" s="60"/>
      <c r="BM97" s="54">
        <f>SUM(BK97:BL97)</f>
        <v>0</v>
      </c>
      <c r="BN97" s="60">
        <v>0</v>
      </c>
      <c r="BO97" s="60">
        <v>2.450397232947573</v>
      </c>
      <c r="BP97" s="60">
        <v>0.08053005133876924</v>
      </c>
      <c r="BQ97" s="60">
        <v>0</v>
      </c>
      <c r="BR97" s="60">
        <v>0</v>
      </c>
      <c r="BS97" s="54">
        <f>SUM(BN97:BR97)</f>
        <v>2.530927284286342</v>
      </c>
      <c r="BT97" s="60"/>
      <c r="BU97" s="60"/>
      <c r="BV97" s="60"/>
      <c r="BW97" s="60"/>
      <c r="BX97" s="60"/>
      <c r="BY97" s="54">
        <f>SUM(BT97:BX97)</f>
        <v>0</v>
      </c>
      <c r="BZ97" s="54">
        <f>SUM(BJ97,BM97,BS97,BY97)</f>
        <v>2.530927284286342</v>
      </c>
      <c r="CA97" s="87">
        <f t="shared" si="80"/>
        <v>0.0014780318305546078</v>
      </c>
      <c r="CB97" s="53"/>
      <c r="CC97" s="54"/>
      <c r="CD97" s="54"/>
      <c r="CE97" s="60">
        <v>0.6743901410562501</v>
      </c>
      <c r="CF97" s="60">
        <v>0.6935683333333315</v>
      </c>
      <c r="CG97" s="54">
        <f>SUM(CE97:CF97)</f>
        <v>1.3679584743895816</v>
      </c>
      <c r="CH97" s="60"/>
      <c r="CI97" s="60"/>
      <c r="CJ97" s="60"/>
      <c r="CK97" s="60"/>
      <c r="CL97" s="60"/>
      <c r="CM97" s="60"/>
      <c r="CN97" s="60"/>
      <c r="CO97" s="60"/>
      <c r="CP97" s="60"/>
      <c r="CQ97" s="60"/>
      <c r="CR97" s="60"/>
      <c r="CS97" s="60"/>
      <c r="CT97" s="60"/>
      <c r="CU97" s="54">
        <f>SUM(CH97:CT97)</f>
        <v>0</v>
      </c>
      <c r="CV97" s="54">
        <f>SUM(CC97,CD97,CG97,CU97)</f>
        <v>1.3679584743895816</v>
      </c>
      <c r="CW97" s="87">
        <f t="shared" si="84"/>
        <v>0.0021076089868824876</v>
      </c>
    </row>
    <row r="98" spans="1:101" s="24" customFormat="1" ht="30" customHeight="1">
      <c r="A98" s="61"/>
      <c r="B98" s="29" t="s">
        <v>38</v>
      </c>
      <c r="C98" s="1"/>
      <c r="D98" s="60"/>
      <c r="E98" s="60"/>
      <c r="F98" s="60"/>
      <c r="G98" s="60"/>
      <c r="H98" s="60"/>
      <c r="I98" s="60"/>
      <c r="J98" s="60"/>
      <c r="K98" s="60"/>
      <c r="L98" s="60"/>
      <c r="M98" s="60"/>
      <c r="N98" s="60"/>
      <c r="O98" s="54">
        <f>SUM(D98:N98)</f>
        <v>0</v>
      </c>
      <c r="P98" s="54"/>
      <c r="Q98" s="60"/>
      <c r="R98" s="60"/>
      <c r="S98" s="60"/>
      <c r="T98" s="54">
        <f>SUM(Q98:S98)</f>
        <v>0</v>
      </c>
      <c r="U98" s="60"/>
      <c r="V98" s="60"/>
      <c r="W98" s="60"/>
      <c r="X98" s="60"/>
      <c r="Y98" s="60"/>
      <c r="Z98" s="54">
        <f>SUM(U98:Y98)</f>
        <v>0</v>
      </c>
      <c r="AA98" s="54">
        <f>SUM(O98,P98,T98,Z98)</f>
        <v>0</v>
      </c>
      <c r="AB98" s="87">
        <f t="shared" si="68"/>
      </c>
      <c r="AC98" s="53"/>
      <c r="AD98" s="60">
        <v>14.0776075</v>
      </c>
      <c r="AE98" s="60">
        <v>8.8254855</v>
      </c>
      <c r="AF98" s="60">
        <v>10.096907</v>
      </c>
      <c r="AG98" s="60"/>
      <c r="AH98" s="60"/>
      <c r="AI98" s="54">
        <f>SUM(AD98:AH98)</f>
        <v>33</v>
      </c>
      <c r="AJ98" s="60"/>
      <c r="AK98" s="60"/>
      <c r="AL98" s="60"/>
      <c r="AM98" s="60"/>
      <c r="AN98" s="60"/>
      <c r="AO98" s="54">
        <f>SUM(AJ98:AN98)</f>
        <v>0</v>
      </c>
      <c r="AP98" s="60"/>
      <c r="AQ98" s="60"/>
      <c r="AR98" s="60"/>
      <c r="AS98" s="60"/>
      <c r="AT98" s="60"/>
      <c r="AU98" s="54">
        <f>SUM(AP98:AT98)</f>
        <v>0</v>
      </c>
      <c r="AV98" s="60"/>
      <c r="AW98" s="60"/>
      <c r="AX98" s="60"/>
      <c r="AY98" s="60"/>
      <c r="AZ98" s="60"/>
      <c r="BA98" s="54">
        <f>SUM(AV98:AZ98)</f>
        <v>0</v>
      </c>
      <c r="BB98" s="54">
        <f>SUM(AI98,AO98,AU98,BA98)</f>
        <v>33</v>
      </c>
      <c r="BC98" s="87">
        <f t="shared" si="74"/>
        <v>0.004713249737617096</v>
      </c>
      <c r="BD98" s="53"/>
      <c r="BE98" s="60"/>
      <c r="BF98" s="60"/>
      <c r="BG98" s="60"/>
      <c r="BH98" s="60"/>
      <c r="BI98" s="60"/>
      <c r="BJ98" s="54">
        <f>SUM(BE98:BI98)</f>
        <v>0</v>
      </c>
      <c r="BK98" s="60"/>
      <c r="BL98" s="60"/>
      <c r="BM98" s="54">
        <f>SUM(BK98:BL98)</f>
        <v>0</v>
      </c>
      <c r="BN98" s="60"/>
      <c r="BO98" s="60"/>
      <c r="BP98" s="60"/>
      <c r="BQ98" s="60"/>
      <c r="BR98" s="60"/>
      <c r="BS98" s="54">
        <f>SUM(BN98:BR98)</f>
        <v>0</v>
      </c>
      <c r="BT98" s="60"/>
      <c r="BU98" s="60"/>
      <c r="BV98" s="60"/>
      <c r="BW98" s="60"/>
      <c r="BX98" s="60"/>
      <c r="BY98" s="54">
        <f>SUM(BT98:BX98)</f>
        <v>0</v>
      </c>
      <c r="BZ98" s="54">
        <f>SUM(BJ98,BM98,BS98,BY98)</f>
        <v>0</v>
      </c>
      <c r="CA98" s="87">
        <f t="shared" si="80"/>
      </c>
      <c r="CB98" s="53"/>
      <c r="CC98" s="54"/>
      <c r="CD98" s="54"/>
      <c r="CE98" s="60"/>
      <c r="CF98" s="60"/>
      <c r="CG98" s="54">
        <f>SUM(CE98:CF98)</f>
        <v>0</v>
      </c>
      <c r="CH98" s="60"/>
      <c r="CI98" s="60"/>
      <c r="CJ98" s="60"/>
      <c r="CK98" s="60"/>
      <c r="CL98" s="60"/>
      <c r="CM98" s="60"/>
      <c r="CN98" s="60"/>
      <c r="CO98" s="60"/>
      <c r="CP98" s="60"/>
      <c r="CQ98" s="60"/>
      <c r="CR98" s="60"/>
      <c r="CS98" s="60"/>
      <c r="CT98" s="60"/>
      <c r="CU98" s="54">
        <f>SUM(CH98:CT98)</f>
        <v>0</v>
      </c>
      <c r="CV98" s="54">
        <f>SUM(CC98,CD98,CG98,CU98)</f>
        <v>0</v>
      </c>
      <c r="CW98" s="87">
        <f t="shared" si="84"/>
      </c>
    </row>
    <row r="99" spans="1:101" s="24" customFormat="1" ht="30" customHeight="1">
      <c r="A99" s="61"/>
      <c r="B99" s="29" t="s">
        <v>48</v>
      </c>
      <c r="C99" s="1"/>
      <c r="D99" s="60"/>
      <c r="E99" s="60"/>
      <c r="F99" s="60"/>
      <c r="G99" s="60"/>
      <c r="H99" s="60"/>
      <c r="I99" s="60"/>
      <c r="J99" s="60"/>
      <c r="K99" s="60"/>
      <c r="L99" s="60"/>
      <c r="M99" s="60"/>
      <c r="N99" s="60"/>
      <c r="O99" s="54">
        <f>SUM(D99:N99)</f>
        <v>0</v>
      </c>
      <c r="P99" s="54"/>
      <c r="Q99" s="60"/>
      <c r="R99" s="60"/>
      <c r="S99" s="60"/>
      <c r="T99" s="54">
        <f>SUM(Q99:S99)</f>
        <v>0</v>
      </c>
      <c r="U99" s="60"/>
      <c r="V99" s="60"/>
      <c r="W99" s="60"/>
      <c r="X99" s="60"/>
      <c r="Y99" s="60"/>
      <c r="Z99" s="54">
        <f>SUM(U99:Y99)</f>
        <v>0</v>
      </c>
      <c r="AA99" s="54">
        <f>SUM(O99,P99,T99,Z99)</f>
        <v>0</v>
      </c>
      <c r="AB99" s="88">
        <f t="shared" si="68"/>
      </c>
      <c r="AC99" s="53"/>
      <c r="AD99" s="60"/>
      <c r="AE99" s="60"/>
      <c r="AF99" s="60">
        <v>0.65</v>
      </c>
      <c r="AG99" s="60">
        <v>0.45</v>
      </c>
      <c r="AH99" s="60"/>
      <c r="AI99" s="54">
        <f>SUM(AD99:AH99)</f>
        <v>1.1</v>
      </c>
      <c r="AJ99" s="60"/>
      <c r="AK99" s="60"/>
      <c r="AL99" s="60"/>
      <c r="AM99" s="60"/>
      <c r="AN99" s="60"/>
      <c r="AO99" s="54">
        <f>SUM(AJ99:AN99)</f>
        <v>0</v>
      </c>
      <c r="AP99" s="60"/>
      <c r="AQ99" s="60"/>
      <c r="AR99" s="60"/>
      <c r="AS99" s="60"/>
      <c r="AT99" s="60"/>
      <c r="AU99" s="54">
        <f>SUM(AP99:AT99)</f>
        <v>0</v>
      </c>
      <c r="AV99" s="60"/>
      <c r="AW99" s="60"/>
      <c r="AX99" s="60"/>
      <c r="AY99" s="60"/>
      <c r="AZ99" s="60"/>
      <c r="BA99" s="54">
        <f>SUM(AV99:AZ99)</f>
        <v>0</v>
      </c>
      <c r="BB99" s="54">
        <f>SUM(AI99,AO99,AU99,BA99)</f>
        <v>1.1</v>
      </c>
      <c r="BC99" s="88">
        <f t="shared" si="74"/>
        <v>0.00015710832458723652</v>
      </c>
      <c r="BD99" s="53"/>
      <c r="BE99" s="60"/>
      <c r="BF99" s="60"/>
      <c r="BG99" s="60"/>
      <c r="BH99" s="60"/>
      <c r="BI99" s="60"/>
      <c r="BJ99" s="54">
        <f>SUM(BE99:BI99)</f>
        <v>0</v>
      </c>
      <c r="BK99" s="60"/>
      <c r="BL99" s="60"/>
      <c r="BM99" s="54">
        <f>SUM(BK99:BL99)</f>
        <v>0</v>
      </c>
      <c r="BN99" s="60"/>
      <c r="BO99" s="60"/>
      <c r="BP99" s="60"/>
      <c r="BQ99" s="60"/>
      <c r="BR99" s="60"/>
      <c r="BS99" s="54">
        <f>SUM(BN99:BR99)</f>
        <v>0</v>
      </c>
      <c r="BT99" s="60"/>
      <c r="BU99" s="60"/>
      <c r="BV99" s="60"/>
      <c r="BW99" s="60"/>
      <c r="BX99" s="60"/>
      <c r="BY99" s="54">
        <f>SUM(BT99:BX99)</f>
        <v>0</v>
      </c>
      <c r="BZ99" s="54">
        <f>SUM(BJ99,BM99,BS99,BY99)</f>
        <v>0</v>
      </c>
      <c r="CA99" s="88">
        <f t="shared" si="80"/>
      </c>
      <c r="CB99" s="53"/>
      <c r="CC99" s="54"/>
      <c r="CD99" s="54"/>
      <c r="CE99" s="60"/>
      <c r="CF99" s="60"/>
      <c r="CG99" s="54">
        <f>SUM(CE99:CF99)</f>
        <v>0</v>
      </c>
      <c r="CH99" s="60"/>
      <c r="CI99" s="60"/>
      <c r="CJ99" s="60"/>
      <c r="CK99" s="60"/>
      <c r="CL99" s="60"/>
      <c r="CM99" s="60"/>
      <c r="CN99" s="60"/>
      <c r="CO99" s="60"/>
      <c r="CP99" s="60"/>
      <c r="CQ99" s="60"/>
      <c r="CR99" s="60"/>
      <c r="CS99" s="60"/>
      <c r="CT99" s="60"/>
      <c r="CU99" s="54">
        <f>SUM(CH99:CT99)</f>
        <v>0</v>
      </c>
      <c r="CV99" s="54">
        <f>SUM(CC99,CD99,CG99,CU99)</f>
        <v>0</v>
      </c>
      <c r="CW99" s="88">
        <f t="shared" si="84"/>
      </c>
    </row>
    <row r="100" spans="2:101" s="50" customFormat="1" ht="19.5" customHeight="1">
      <c r="B100" s="82" t="s">
        <v>68</v>
      </c>
      <c r="C100" s="1"/>
      <c r="D100" s="75">
        <f>SUM(D97:D99)</f>
        <v>325</v>
      </c>
      <c r="E100" s="75">
        <f>SUM(E97:E99)</f>
        <v>425</v>
      </c>
      <c r="F100" s="75">
        <f>SUM(F97:F99)</f>
        <v>0</v>
      </c>
      <c r="G100" s="75">
        <f>SUM(G97:G99)</f>
        <v>3.5</v>
      </c>
      <c r="H100" s="75">
        <f>SUM(H97:H99)</f>
        <v>5</v>
      </c>
      <c r="I100" s="75">
        <f>SUM(I97:I99)</f>
        <v>154.338</v>
      </c>
      <c r="J100" s="75">
        <f>SUM(J97:J99)</f>
        <v>0</v>
      </c>
      <c r="K100" s="75">
        <f>SUM(K97:K99)</f>
        <v>75</v>
      </c>
      <c r="L100" s="75">
        <f>SUM(L97:L99)</f>
        <v>75</v>
      </c>
      <c r="M100" s="75">
        <f>SUM(M97:M99)</f>
        <v>75</v>
      </c>
      <c r="N100" s="75">
        <f>SUM(N97:N99)</f>
        <v>75</v>
      </c>
      <c r="O100" s="76">
        <f>SUM(O97:O99)</f>
        <v>1212.838</v>
      </c>
      <c r="P100" s="76">
        <f>SUM(P97:P99)</f>
        <v>0</v>
      </c>
      <c r="Q100" s="75">
        <f>SUM(Q97:Q99)</f>
        <v>0</v>
      </c>
      <c r="R100" s="75">
        <f>SUM(R97:R99)</f>
        <v>0</v>
      </c>
      <c r="S100" s="75">
        <f>SUM(S97:S99)</f>
        <v>1.4865669460168245</v>
      </c>
      <c r="T100" s="76">
        <f>SUM(T97:T99)</f>
        <v>1.4865669460168245</v>
      </c>
      <c r="U100" s="75">
        <f>SUM(U97:U99)</f>
        <v>0</v>
      </c>
      <c r="V100" s="75">
        <f>SUM(V97:V99)</f>
        <v>0</v>
      </c>
      <c r="W100" s="75">
        <f>SUM(W97:W99)</f>
        <v>0</v>
      </c>
      <c r="X100" s="75">
        <f>SUM(X97:X99)</f>
        <v>0</v>
      </c>
      <c r="Y100" s="75">
        <f>SUM(Y97:Y99)</f>
        <v>0</v>
      </c>
      <c r="Z100" s="76">
        <f>SUM(Z97:Z99)</f>
        <v>0</v>
      </c>
      <c r="AA100" s="76">
        <f>SUM(AA97:AA99)</f>
        <v>1214.3245669460168</v>
      </c>
      <c r="AB100" s="90">
        <f t="shared" si="68"/>
        <v>0.23497518830155245</v>
      </c>
      <c r="AC100" s="53"/>
      <c r="AD100" s="75">
        <f>SUM(AD97:AD99)</f>
        <v>228.1776075</v>
      </c>
      <c r="AE100" s="75">
        <f>SUM(AE97:AE99)</f>
        <v>277.6254855</v>
      </c>
      <c r="AF100" s="75">
        <f>SUM(AF97:AF99)</f>
        <v>293.846907</v>
      </c>
      <c r="AG100" s="75">
        <f>SUM(AG97:AG99)</f>
        <v>226.04999999999998</v>
      </c>
      <c r="AH100" s="75">
        <f>SUM(AH97:AH99)</f>
        <v>245</v>
      </c>
      <c r="AI100" s="76">
        <f>SUM(AI97:AI99)</f>
        <v>1270.6999999999998</v>
      </c>
      <c r="AJ100" s="75">
        <f>SUM(AJ97:AJ99)</f>
        <v>50</v>
      </c>
      <c r="AK100" s="75">
        <f>SUM(AK97:AK99)</f>
        <v>0</v>
      </c>
      <c r="AL100" s="75">
        <f>SUM(AL97:AL99)</f>
        <v>0</v>
      </c>
      <c r="AM100" s="75">
        <f>SUM(AM97:AM99)</f>
        <v>0</v>
      </c>
      <c r="AN100" s="75">
        <f>SUM(AN97:AN99)</f>
        <v>0</v>
      </c>
      <c r="AO100" s="76">
        <f>SUM(AO97:AO99)</f>
        <v>50</v>
      </c>
      <c r="AP100" s="75">
        <f>SUM(AP97:AP99)</f>
        <v>9.35212582999732</v>
      </c>
      <c r="AQ100" s="75">
        <f>SUM(AQ97:AQ99)</f>
        <v>14.356357932942943</v>
      </c>
      <c r="AR100" s="75">
        <f>SUM(AR97:AR99)</f>
        <v>11.837729377570927</v>
      </c>
      <c r="AS100" s="75">
        <f>SUM(AS97:AS99)</f>
        <v>4.392863167327519</v>
      </c>
      <c r="AT100" s="75">
        <f>SUM(AT97:AT99)</f>
        <v>4.675470915702498</v>
      </c>
      <c r="AU100" s="76">
        <f>SUM(AU97:AU99)</f>
        <v>44.6145472235412</v>
      </c>
      <c r="AV100" s="75">
        <f>SUM(AV97:AV99)</f>
        <v>0</v>
      </c>
      <c r="AW100" s="75">
        <f>SUM(AW97:AW99)</f>
        <v>0</v>
      </c>
      <c r="AX100" s="75">
        <f>SUM(AX97:AX99)</f>
        <v>0</v>
      </c>
      <c r="AY100" s="75">
        <f>SUM(AY97:AY99)</f>
        <v>0</v>
      </c>
      <c r="AZ100" s="75">
        <f>SUM(AZ97:AZ99)</f>
        <v>0</v>
      </c>
      <c r="BA100" s="76">
        <f>SUM(BA97:BA99)</f>
        <v>0</v>
      </c>
      <c r="BB100" s="76">
        <f>SUM(BB97:BB99)</f>
        <v>1365.314547223541</v>
      </c>
      <c r="BC100" s="90">
        <f t="shared" si="74"/>
        <v>0.19500207368079267</v>
      </c>
      <c r="BD100" s="53"/>
      <c r="BE100" s="75">
        <f>SUM(BE97:BE99)</f>
        <v>0</v>
      </c>
      <c r="BF100" s="75">
        <f>SUM(BF97:BF99)</f>
        <v>0</v>
      </c>
      <c r="BG100" s="75">
        <f>SUM(BG97:BG99)</f>
        <v>0</v>
      </c>
      <c r="BH100" s="75">
        <f>SUM(BH97:BH99)</f>
        <v>0</v>
      </c>
      <c r="BI100" s="75">
        <f>SUM(BI97:BI99)</f>
        <v>0</v>
      </c>
      <c r="BJ100" s="76">
        <f>SUM(BJ97:BJ99)</f>
        <v>0</v>
      </c>
      <c r="BK100" s="75">
        <f>SUM(BK97:BK99)</f>
        <v>0</v>
      </c>
      <c r="BL100" s="75">
        <f>SUM(BL97:BL99)</f>
        <v>0</v>
      </c>
      <c r="BM100" s="76">
        <f>SUM(BM97:BM99)</f>
        <v>0</v>
      </c>
      <c r="BN100" s="75">
        <f>SUM(BN97:BN99)</f>
        <v>0</v>
      </c>
      <c r="BO100" s="75">
        <f>SUM(BO97:BO99)</f>
        <v>2.450397232947573</v>
      </c>
      <c r="BP100" s="75">
        <f>SUM(BP97:BP99)</f>
        <v>0.08053005133876924</v>
      </c>
      <c r="BQ100" s="75">
        <f>SUM(BQ97:BQ99)</f>
        <v>0</v>
      </c>
      <c r="BR100" s="75">
        <f>SUM(BR97:BR99)</f>
        <v>0</v>
      </c>
      <c r="BS100" s="76">
        <f>SUM(BS97:BS99)</f>
        <v>2.530927284286342</v>
      </c>
      <c r="BT100" s="75">
        <f>SUM(BT97:BT99)</f>
        <v>0</v>
      </c>
      <c r="BU100" s="75">
        <f>SUM(BU97:BU99)</f>
        <v>0</v>
      </c>
      <c r="BV100" s="75">
        <f>SUM(BV97:BV99)</f>
        <v>0</v>
      </c>
      <c r="BW100" s="75">
        <f>SUM(BW97:BW99)</f>
        <v>0</v>
      </c>
      <c r="BX100" s="75">
        <f>SUM(BX97:BX99)</f>
        <v>0</v>
      </c>
      <c r="BY100" s="76">
        <f>SUM(BY97:BY99)</f>
        <v>0</v>
      </c>
      <c r="BZ100" s="76">
        <f>SUM(BZ97:BZ99)</f>
        <v>2.530927284286342</v>
      </c>
      <c r="CA100" s="90">
        <f t="shared" si="80"/>
        <v>0.0014780318305546078</v>
      </c>
      <c r="CB100" s="53"/>
      <c r="CC100" s="76">
        <f>SUM(CC97:CC99)</f>
        <v>0</v>
      </c>
      <c r="CD100" s="76">
        <f>SUM(CD97:CD99)</f>
        <v>0</v>
      </c>
      <c r="CE100" s="75">
        <f>SUM(CE97:CE99)</f>
        <v>0.6743901410562501</v>
      </c>
      <c r="CF100" s="75">
        <f>SUM(CF97:CF99)</f>
        <v>0.6935683333333315</v>
      </c>
      <c r="CG100" s="76">
        <f>SUM(CG97:CG99)</f>
        <v>1.3679584743895816</v>
      </c>
      <c r="CH100" s="75">
        <f>SUM(CH97:CH99)</f>
        <v>0</v>
      </c>
      <c r="CI100" s="75">
        <f>SUM(CI97:CI99)</f>
        <v>0</v>
      </c>
      <c r="CJ100" s="75">
        <f>SUM(CJ97:CJ99)</f>
        <v>0</v>
      </c>
      <c r="CK100" s="75">
        <f>SUM(CK97:CK99)</f>
        <v>0</v>
      </c>
      <c r="CL100" s="75">
        <f>SUM(CL97:CL99)</f>
        <v>0</v>
      </c>
      <c r="CM100" s="75">
        <f>SUM(CM97:CM99)</f>
        <v>0</v>
      </c>
      <c r="CN100" s="75">
        <f>SUM(CN97:CN99)</f>
        <v>0</v>
      </c>
      <c r="CO100" s="75">
        <f>SUM(CO97:CO99)</f>
        <v>0</v>
      </c>
      <c r="CP100" s="75">
        <f>SUM(CP97:CP99)</f>
        <v>0</v>
      </c>
      <c r="CQ100" s="75">
        <f>SUM(CQ97:CQ99)</f>
        <v>0</v>
      </c>
      <c r="CR100" s="75">
        <f>SUM(CR97:CR99)</f>
        <v>0</v>
      </c>
      <c r="CS100" s="75">
        <f>SUM(CS97:CS99)</f>
        <v>0</v>
      </c>
      <c r="CT100" s="75">
        <f>SUM(CT97:CT99)</f>
        <v>0</v>
      </c>
      <c r="CU100" s="76">
        <f>SUM(CU97:CU99)</f>
        <v>0</v>
      </c>
      <c r="CV100" s="76">
        <f>SUM(CV97:CV99)</f>
        <v>1.3679584743895816</v>
      </c>
      <c r="CW100" s="90">
        <f t="shared" si="84"/>
        <v>0.0021076089868824876</v>
      </c>
    </row>
    <row r="101" spans="1:101" s="24" customFormat="1" ht="15.75" customHeight="1">
      <c r="A101" s="61"/>
      <c r="B101" s="29" t="s">
        <v>52</v>
      </c>
      <c r="C101" s="1"/>
      <c r="D101" s="58"/>
      <c r="E101" s="58"/>
      <c r="F101" s="58"/>
      <c r="G101" s="58"/>
      <c r="H101" s="58"/>
      <c r="I101" s="58"/>
      <c r="J101" s="58"/>
      <c r="K101" s="58"/>
      <c r="L101" s="58"/>
      <c r="M101" s="58"/>
      <c r="N101" s="58"/>
      <c r="O101" s="52">
        <f>SUM(D101:N101)</f>
        <v>0</v>
      </c>
      <c r="P101" s="52"/>
      <c r="Q101" s="58"/>
      <c r="R101" s="58"/>
      <c r="S101" s="58"/>
      <c r="T101" s="52">
        <f>SUM(Q101:S101)</f>
        <v>0</v>
      </c>
      <c r="U101" s="58"/>
      <c r="V101" s="58"/>
      <c r="W101" s="58"/>
      <c r="X101" s="58"/>
      <c r="Y101" s="58"/>
      <c r="Z101" s="52">
        <f>SUM(U101:Y101)</f>
        <v>0</v>
      </c>
      <c r="AA101" s="52">
        <f>SUM(O101,P101,T101,Z101)</f>
        <v>0</v>
      </c>
      <c r="AB101" s="89">
        <f t="shared" si="68"/>
      </c>
      <c r="AC101" s="53"/>
      <c r="AD101" s="58"/>
      <c r="AE101" s="58"/>
      <c r="AF101" s="58"/>
      <c r="AG101" s="58"/>
      <c r="AH101" s="58"/>
      <c r="AI101" s="52">
        <f>SUM(AD101:AH101)</f>
        <v>0</v>
      </c>
      <c r="AJ101" s="58"/>
      <c r="AK101" s="58"/>
      <c r="AL101" s="58">
        <v>0.5</v>
      </c>
      <c r="AM101" s="58">
        <v>0.5</v>
      </c>
      <c r="AN101" s="58">
        <v>0.5</v>
      </c>
      <c r="AO101" s="52">
        <f>SUM(AJ101:AN101)</f>
        <v>1.5</v>
      </c>
      <c r="AP101" s="58"/>
      <c r="AQ101" s="58"/>
      <c r="AR101" s="58"/>
      <c r="AS101" s="58"/>
      <c r="AT101" s="58"/>
      <c r="AU101" s="52">
        <f>SUM(AP101:AT101)</f>
        <v>0</v>
      </c>
      <c r="AV101" s="58"/>
      <c r="AW101" s="58"/>
      <c r="AX101" s="58"/>
      <c r="AY101" s="58"/>
      <c r="AZ101" s="58"/>
      <c r="BA101" s="52">
        <f>SUM(AV101:AZ101)</f>
        <v>0</v>
      </c>
      <c r="BB101" s="52">
        <f>SUM(AI101,AO101,AU101,BA101)</f>
        <v>1.5</v>
      </c>
      <c r="BC101" s="89">
        <f t="shared" si="74"/>
        <v>0.00021423862443714073</v>
      </c>
      <c r="BD101" s="53"/>
      <c r="BE101" s="58"/>
      <c r="BF101" s="58"/>
      <c r="BG101" s="58"/>
      <c r="BH101" s="58"/>
      <c r="BI101" s="58"/>
      <c r="BJ101" s="52">
        <f>SUM(BE101:BI101)</f>
        <v>0</v>
      </c>
      <c r="BK101" s="58"/>
      <c r="BL101" s="58"/>
      <c r="BM101" s="52">
        <f>SUM(BK101:BL101)</f>
        <v>0</v>
      </c>
      <c r="BN101" s="58"/>
      <c r="BO101" s="58"/>
      <c r="BP101" s="58"/>
      <c r="BQ101" s="58"/>
      <c r="BR101" s="58"/>
      <c r="BS101" s="52">
        <f>SUM(BN101:BR101)</f>
        <v>0</v>
      </c>
      <c r="BT101" s="58"/>
      <c r="BU101" s="58"/>
      <c r="BV101" s="58"/>
      <c r="BW101" s="58"/>
      <c r="BX101" s="58"/>
      <c r="BY101" s="52">
        <f>SUM(BT101:BX101)</f>
        <v>0</v>
      </c>
      <c r="BZ101" s="52">
        <f>SUM(BJ101,BM101,BS101,BY101)</f>
        <v>0</v>
      </c>
      <c r="CA101" s="89">
        <f t="shared" si="80"/>
      </c>
      <c r="CB101" s="53"/>
      <c r="CC101" s="52"/>
      <c r="CD101" s="52"/>
      <c r="CE101" s="58"/>
      <c r="CF101" s="58"/>
      <c r="CG101" s="52">
        <f>SUM(CE101:CF101)</f>
        <v>0</v>
      </c>
      <c r="CH101" s="58"/>
      <c r="CI101" s="58"/>
      <c r="CJ101" s="58"/>
      <c r="CK101" s="58"/>
      <c r="CL101" s="58"/>
      <c r="CM101" s="58"/>
      <c r="CN101" s="58"/>
      <c r="CO101" s="58"/>
      <c r="CP101" s="58"/>
      <c r="CQ101" s="58"/>
      <c r="CR101" s="58"/>
      <c r="CS101" s="58"/>
      <c r="CT101" s="58"/>
      <c r="CU101" s="52">
        <f>SUM(CH101:CT101)</f>
        <v>0</v>
      </c>
      <c r="CV101" s="54">
        <f>SUM(CC101,CD101,CG101,CU101)</f>
        <v>0</v>
      </c>
      <c r="CW101" s="89">
        <f t="shared" si="84"/>
      </c>
    </row>
    <row r="102" spans="1:101" s="24" customFormat="1" ht="15.75" customHeight="1">
      <c r="A102" s="61"/>
      <c r="B102" s="29" t="s">
        <v>34</v>
      </c>
      <c r="C102" s="1"/>
      <c r="D102" s="60"/>
      <c r="E102" s="60"/>
      <c r="F102" s="60"/>
      <c r="G102" s="60"/>
      <c r="H102" s="60"/>
      <c r="I102" s="60"/>
      <c r="J102" s="60"/>
      <c r="K102" s="60"/>
      <c r="L102" s="60"/>
      <c r="M102" s="60"/>
      <c r="N102" s="60"/>
      <c r="O102" s="54">
        <f aca="true" t="shared" si="85" ref="O102:O114">SUM(D102:N102)</f>
        <v>0</v>
      </c>
      <c r="P102" s="54"/>
      <c r="Q102" s="60"/>
      <c r="R102" s="60"/>
      <c r="S102" s="60"/>
      <c r="T102" s="54">
        <f aca="true" t="shared" si="86" ref="T102:T114">SUM(Q102:S102)</f>
        <v>0</v>
      </c>
      <c r="U102" s="60"/>
      <c r="V102" s="60"/>
      <c r="W102" s="60"/>
      <c r="X102" s="60"/>
      <c r="Y102" s="60"/>
      <c r="Z102" s="54">
        <f aca="true" t="shared" si="87" ref="Z102:Z114">SUM(U102:Y102)</f>
        <v>0</v>
      </c>
      <c r="AA102" s="54">
        <f aca="true" t="shared" si="88" ref="AA102:AA114">SUM(O102,P102,T102,Z102)</f>
        <v>0</v>
      </c>
      <c r="AB102" s="89">
        <f t="shared" si="68"/>
      </c>
      <c r="AC102" s="53"/>
      <c r="AD102" s="60"/>
      <c r="AE102" s="60"/>
      <c r="AF102" s="60"/>
      <c r="AG102" s="60"/>
      <c r="AH102" s="60"/>
      <c r="AI102" s="54">
        <f aca="true" t="shared" si="89" ref="AI102:AI114">SUM(AD102:AH102)</f>
        <v>0</v>
      </c>
      <c r="AJ102" s="60"/>
      <c r="AK102" s="60">
        <v>1.6104</v>
      </c>
      <c r="AL102" s="60"/>
      <c r="AM102" s="60"/>
      <c r="AN102" s="60">
        <v>1.6241</v>
      </c>
      <c r="AO102" s="54">
        <f aca="true" t="shared" si="90" ref="AO102:AO114">SUM(AJ102:AN102)</f>
        <v>3.2345</v>
      </c>
      <c r="AP102" s="60"/>
      <c r="AQ102" s="60"/>
      <c r="AR102" s="60"/>
      <c r="AS102" s="60"/>
      <c r="AT102" s="60"/>
      <c r="AU102" s="54">
        <f aca="true" t="shared" si="91" ref="AU102:AU114">SUM(AP102:AT102)</f>
        <v>0</v>
      </c>
      <c r="AV102" s="60"/>
      <c r="AW102" s="60"/>
      <c r="AX102" s="60"/>
      <c r="AY102" s="60"/>
      <c r="AZ102" s="60"/>
      <c r="BA102" s="54">
        <f aca="true" t="shared" si="92" ref="BA102:BA114">SUM(AV102:AZ102)</f>
        <v>0</v>
      </c>
      <c r="BB102" s="54">
        <f aca="true" t="shared" si="93" ref="BB102:BB114">SUM(AI102,AO102,AU102,BA102)</f>
        <v>3.2345</v>
      </c>
      <c r="BC102" s="89">
        <f t="shared" si="74"/>
        <v>0.0004619698871612878</v>
      </c>
      <c r="BD102" s="53"/>
      <c r="BE102" s="60"/>
      <c r="BF102" s="60"/>
      <c r="BG102" s="60"/>
      <c r="BH102" s="60"/>
      <c r="BI102" s="60"/>
      <c r="BJ102" s="54">
        <f aca="true" t="shared" si="94" ref="BJ102:BJ114">SUM(BE102:BI102)</f>
        <v>0</v>
      </c>
      <c r="BK102" s="60"/>
      <c r="BL102" s="60"/>
      <c r="BM102" s="54">
        <f aca="true" t="shared" si="95" ref="BM102:BM114">SUM(BK102:BL102)</f>
        <v>0</v>
      </c>
      <c r="BN102" s="60"/>
      <c r="BO102" s="60"/>
      <c r="BP102" s="60"/>
      <c r="BQ102" s="60"/>
      <c r="BR102" s="60"/>
      <c r="BS102" s="54">
        <f aca="true" t="shared" si="96" ref="BS102:BS114">SUM(BN102:BR102)</f>
        <v>0</v>
      </c>
      <c r="BT102" s="60"/>
      <c r="BU102" s="60"/>
      <c r="BV102" s="60"/>
      <c r="BW102" s="60"/>
      <c r="BX102" s="60"/>
      <c r="BY102" s="54">
        <f aca="true" t="shared" si="97" ref="BY102:BY114">SUM(BT102:BX102)</f>
        <v>0</v>
      </c>
      <c r="BZ102" s="54">
        <f aca="true" t="shared" si="98" ref="BZ102:BZ114">SUM(BJ102,BM102,BS102,BY102)</f>
        <v>0</v>
      </c>
      <c r="CA102" s="89">
        <f t="shared" si="80"/>
      </c>
      <c r="CB102" s="53"/>
      <c r="CC102" s="54"/>
      <c r="CD102" s="54"/>
      <c r="CE102" s="60"/>
      <c r="CF102" s="60"/>
      <c r="CG102" s="54">
        <f aca="true" t="shared" si="99" ref="CG102:CG114">SUM(CE102:CF102)</f>
        <v>0</v>
      </c>
      <c r="CH102" s="60"/>
      <c r="CI102" s="60"/>
      <c r="CJ102" s="60"/>
      <c r="CK102" s="60"/>
      <c r="CL102" s="60"/>
      <c r="CM102" s="60"/>
      <c r="CN102" s="60"/>
      <c r="CO102" s="60"/>
      <c r="CP102" s="60"/>
      <c r="CQ102" s="60"/>
      <c r="CR102" s="60"/>
      <c r="CS102" s="60"/>
      <c r="CT102" s="60"/>
      <c r="CU102" s="54">
        <f aca="true" t="shared" si="100" ref="CU102:CU114">SUM(CH102:CT102)</f>
        <v>0</v>
      </c>
      <c r="CV102" s="54">
        <f aca="true" t="shared" si="101" ref="CV102:CV114">SUM(CC102,CD102,CG102,CU102)</f>
        <v>0</v>
      </c>
      <c r="CW102" s="89">
        <f t="shared" si="84"/>
      </c>
    </row>
    <row r="103" spans="1:101" s="24" customFormat="1" ht="15.75" customHeight="1">
      <c r="A103" s="61"/>
      <c r="B103" s="29" t="s">
        <v>35</v>
      </c>
      <c r="C103" s="1"/>
      <c r="D103" s="60"/>
      <c r="E103" s="60"/>
      <c r="F103" s="60"/>
      <c r="G103" s="60"/>
      <c r="H103" s="60"/>
      <c r="I103" s="60"/>
      <c r="J103" s="60"/>
      <c r="K103" s="60"/>
      <c r="L103" s="60"/>
      <c r="M103" s="60"/>
      <c r="N103" s="60"/>
      <c r="O103" s="54">
        <f t="shared" si="85"/>
        <v>0</v>
      </c>
      <c r="P103" s="54"/>
      <c r="Q103" s="60"/>
      <c r="R103" s="60"/>
      <c r="S103" s="60"/>
      <c r="T103" s="54">
        <f t="shared" si="86"/>
        <v>0</v>
      </c>
      <c r="U103" s="60"/>
      <c r="V103" s="60"/>
      <c r="W103" s="60"/>
      <c r="X103" s="60"/>
      <c r="Y103" s="60"/>
      <c r="Z103" s="54">
        <f t="shared" si="87"/>
        <v>0</v>
      </c>
      <c r="AA103" s="54">
        <f t="shared" si="88"/>
        <v>0</v>
      </c>
      <c r="AB103" s="89">
        <f t="shared" si="68"/>
      </c>
      <c r="AC103" s="53"/>
      <c r="AD103" s="60"/>
      <c r="AE103" s="60"/>
      <c r="AF103" s="60"/>
      <c r="AG103" s="60"/>
      <c r="AH103" s="60"/>
      <c r="AI103" s="54">
        <f t="shared" si="89"/>
        <v>0</v>
      </c>
      <c r="AJ103" s="60">
        <v>1</v>
      </c>
      <c r="AK103" s="60">
        <v>1</v>
      </c>
      <c r="AL103" s="60">
        <v>1</v>
      </c>
      <c r="AM103" s="60"/>
      <c r="AN103" s="60"/>
      <c r="AO103" s="54">
        <f t="shared" si="90"/>
        <v>3</v>
      </c>
      <c r="AP103" s="60"/>
      <c r="AQ103" s="60"/>
      <c r="AR103" s="60"/>
      <c r="AS103" s="60"/>
      <c r="AT103" s="60"/>
      <c r="AU103" s="54">
        <f t="shared" si="91"/>
        <v>0</v>
      </c>
      <c r="AV103" s="60"/>
      <c r="AW103" s="60"/>
      <c r="AX103" s="60"/>
      <c r="AY103" s="60"/>
      <c r="AZ103" s="60"/>
      <c r="BA103" s="54">
        <f t="shared" si="92"/>
        <v>0</v>
      </c>
      <c r="BB103" s="54">
        <f t="shared" si="93"/>
        <v>3</v>
      </c>
      <c r="BC103" s="89">
        <f t="shared" si="74"/>
        <v>0.00042847724887428145</v>
      </c>
      <c r="BD103" s="53"/>
      <c r="BE103" s="60"/>
      <c r="BF103" s="60"/>
      <c r="BG103" s="60"/>
      <c r="BH103" s="60"/>
      <c r="BI103" s="60"/>
      <c r="BJ103" s="54">
        <f t="shared" si="94"/>
        <v>0</v>
      </c>
      <c r="BK103" s="60"/>
      <c r="BL103" s="60"/>
      <c r="BM103" s="54">
        <f t="shared" si="95"/>
        <v>0</v>
      </c>
      <c r="BN103" s="60"/>
      <c r="BO103" s="60"/>
      <c r="BP103" s="60"/>
      <c r="BQ103" s="60"/>
      <c r="BR103" s="60"/>
      <c r="BS103" s="54">
        <f t="shared" si="96"/>
        <v>0</v>
      </c>
      <c r="BT103" s="60"/>
      <c r="BU103" s="60"/>
      <c r="BV103" s="60"/>
      <c r="BW103" s="60"/>
      <c r="BX103" s="60"/>
      <c r="BY103" s="54">
        <f t="shared" si="97"/>
        <v>0</v>
      </c>
      <c r="BZ103" s="54">
        <f t="shared" si="98"/>
        <v>0</v>
      </c>
      <c r="CA103" s="89">
        <f t="shared" si="80"/>
      </c>
      <c r="CB103" s="53"/>
      <c r="CC103" s="54"/>
      <c r="CD103" s="54"/>
      <c r="CE103" s="60"/>
      <c r="CF103" s="60"/>
      <c r="CG103" s="54">
        <f t="shared" si="99"/>
        <v>0</v>
      </c>
      <c r="CH103" s="60"/>
      <c r="CI103" s="60"/>
      <c r="CJ103" s="60"/>
      <c r="CK103" s="60"/>
      <c r="CL103" s="60"/>
      <c r="CM103" s="60"/>
      <c r="CN103" s="60"/>
      <c r="CO103" s="60"/>
      <c r="CP103" s="60"/>
      <c r="CQ103" s="60"/>
      <c r="CR103" s="60"/>
      <c r="CS103" s="60"/>
      <c r="CT103" s="60"/>
      <c r="CU103" s="54">
        <f t="shared" si="100"/>
        <v>0</v>
      </c>
      <c r="CV103" s="54">
        <f t="shared" si="101"/>
        <v>0</v>
      </c>
      <c r="CW103" s="89">
        <f t="shared" si="84"/>
      </c>
    </row>
    <row r="104" spans="1:101" s="24" customFormat="1" ht="15.75" customHeight="1">
      <c r="A104" s="61"/>
      <c r="B104" s="29" t="s">
        <v>46</v>
      </c>
      <c r="C104" s="1"/>
      <c r="D104" s="60"/>
      <c r="E104" s="60"/>
      <c r="F104" s="60"/>
      <c r="G104" s="60"/>
      <c r="H104" s="60"/>
      <c r="I104" s="60"/>
      <c r="J104" s="60"/>
      <c r="K104" s="60"/>
      <c r="L104" s="60"/>
      <c r="M104" s="60"/>
      <c r="N104" s="60"/>
      <c r="O104" s="54">
        <f t="shared" si="85"/>
        <v>0</v>
      </c>
      <c r="P104" s="54"/>
      <c r="Q104" s="60"/>
      <c r="R104" s="60"/>
      <c r="S104" s="60"/>
      <c r="T104" s="54">
        <f t="shared" si="86"/>
        <v>0</v>
      </c>
      <c r="U104" s="60"/>
      <c r="V104" s="60"/>
      <c r="W104" s="60"/>
      <c r="X104" s="60"/>
      <c r="Y104" s="60"/>
      <c r="Z104" s="54">
        <f t="shared" si="87"/>
        <v>0</v>
      </c>
      <c r="AA104" s="54">
        <f t="shared" si="88"/>
        <v>0</v>
      </c>
      <c r="AB104" s="89">
        <f t="shared" si="68"/>
      </c>
      <c r="AC104" s="53"/>
      <c r="AD104" s="60"/>
      <c r="AE104" s="60"/>
      <c r="AF104" s="60"/>
      <c r="AG104" s="60"/>
      <c r="AH104" s="60"/>
      <c r="AI104" s="54">
        <f t="shared" si="89"/>
        <v>0</v>
      </c>
      <c r="AJ104" s="60"/>
      <c r="AK104" s="60">
        <v>4.3</v>
      </c>
      <c r="AL104" s="60">
        <v>2.2</v>
      </c>
      <c r="AM104" s="60">
        <v>25</v>
      </c>
      <c r="AN104" s="60"/>
      <c r="AO104" s="54">
        <f t="shared" si="90"/>
        <v>31.5</v>
      </c>
      <c r="AP104" s="60"/>
      <c r="AQ104" s="60"/>
      <c r="AR104" s="60"/>
      <c r="AS104" s="60"/>
      <c r="AT104" s="60"/>
      <c r="AU104" s="54">
        <f t="shared" si="91"/>
        <v>0</v>
      </c>
      <c r="AV104" s="60"/>
      <c r="AW104" s="60"/>
      <c r="AX104" s="60"/>
      <c r="AY104" s="60"/>
      <c r="AZ104" s="60"/>
      <c r="BA104" s="54">
        <f t="shared" si="92"/>
        <v>0</v>
      </c>
      <c r="BB104" s="54">
        <f t="shared" si="93"/>
        <v>31.5</v>
      </c>
      <c r="BC104" s="89">
        <f t="shared" si="74"/>
        <v>0.004499011113179955</v>
      </c>
      <c r="BD104" s="53"/>
      <c r="BE104" s="60"/>
      <c r="BF104" s="60"/>
      <c r="BG104" s="60"/>
      <c r="BH104" s="60"/>
      <c r="BI104" s="60"/>
      <c r="BJ104" s="54">
        <f t="shared" si="94"/>
        <v>0</v>
      </c>
      <c r="BK104" s="60"/>
      <c r="BL104" s="60"/>
      <c r="BM104" s="54">
        <f t="shared" si="95"/>
        <v>0</v>
      </c>
      <c r="BN104" s="60"/>
      <c r="BO104" s="60"/>
      <c r="BP104" s="60"/>
      <c r="BQ104" s="60"/>
      <c r="BR104" s="60"/>
      <c r="BS104" s="54">
        <f t="shared" si="96"/>
        <v>0</v>
      </c>
      <c r="BT104" s="60"/>
      <c r="BU104" s="60"/>
      <c r="BV104" s="60"/>
      <c r="BW104" s="60"/>
      <c r="BX104" s="60"/>
      <c r="BY104" s="54">
        <f t="shared" si="97"/>
        <v>0</v>
      </c>
      <c r="BZ104" s="54">
        <f t="shared" si="98"/>
        <v>0</v>
      </c>
      <c r="CA104" s="89">
        <f t="shared" si="80"/>
      </c>
      <c r="CB104" s="53"/>
      <c r="CC104" s="54"/>
      <c r="CD104" s="54"/>
      <c r="CE104" s="60"/>
      <c r="CF104" s="60"/>
      <c r="CG104" s="54">
        <f t="shared" si="99"/>
        <v>0</v>
      </c>
      <c r="CH104" s="60"/>
      <c r="CI104" s="60"/>
      <c r="CJ104" s="60"/>
      <c r="CK104" s="60"/>
      <c r="CL104" s="60"/>
      <c r="CM104" s="60"/>
      <c r="CN104" s="60"/>
      <c r="CO104" s="60"/>
      <c r="CP104" s="60"/>
      <c r="CQ104" s="60"/>
      <c r="CR104" s="60"/>
      <c r="CS104" s="60"/>
      <c r="CT104" s="60"/>
      <c r="CU104" s="54">
        <f t="shared" si="100"/>
        <v>0</v>
      </c>
      <c r="CV104" s="54">
        <f t="shared" si="101"/>
        <v>0</v>
      </c>
      <c r="CW104" s="89">
        <f t="shared" si="84"/>
      </c>
    </row>
    <row r="105" spans="1:101" s="24" customFormat="1" ht="15.75" customHeight="1">
      <c r="A105" s="61"/>
      <c r="B105" s="29" t="s">
        <v>36</v>
      </c>
      <c r="C105" s="1"/>
      <c r="D105" s="60"/>
      <c r="E105" s="60"/>
      <c r="F105" s="60"/>
      <c r="G105" s="60"/>
      <c r="H105" s="60"/>
      <c r="I105" s="60"/>
      <c r="J105" s="60"/>
      <c r="K105" s="60"/>
      <c r="L105" s="60"/>
      <c r="M105" s="60"/>
      <c r="N105" s="60"/>
      <c r="O105" s="54">
        <f t="shared" si="85"/>
        <v>0</v>
      </c>
      <c r="P105" s="54"/>
      <c r="Q105" s="60"/>
      <c r="R105" s="60"/>
      <c r="S105" s="60"/>
      <c r="T105" s="54">
        <f t="shared" si="86"/>
        <v>0</v>
      </c>
      <c r="U105" s="60"/>
      <c r="V105" s="60"/>
      <c r="W105" s="60"/>
      <c r="X105" s="60"/>
      <c r="Y105" s="60"/>
      <c r="Z105" s="54">
        <f t="shared" si="87"/>
        <v>0</v>
      </c>
      <c r="AA105" s="54">
        <f t="shared" si="88"/>
        <v>0</v>
      </c>
      <c r="AB105" s="89">
        <f t="shared" si="68"/>
      </c>
      <c r="AC105" s="53"/>
      <c r="AD105" s="60"/>
      <c r="AE105" s="60"/>
      <c r="AF105" s="60"/>
      <c r="AG105" s="60"/>
      <c r="AH105" s="60"/>
      <c r="AI105" s="54">
        <f t="shared" si="89"/>
        <v>0</v>
      </c>
      <c r="AJ105" s="60"/>
      <c r="AK105" s="60">
        <v>3.2</v>
      </c>
      <c r="AL105" s="60">
        <v>6.85529526</v>
      </c>
      <c r="AM105" s="60">
        <v>6.641400000000001</v>
      </c>
      <c r="AN105" s="60"/>
      <c r="AO105" s="54">
        <f t="shared" si="90"/>
        <v>16.696695260000002</v>
      </c>
      <c r="AP105" s="60"/>
      <c r="AQ105" s="60"/>
      <c r="AR105" s="60"/>
      <c r="AS105" s="60"/>
      <c r="AT105" s="60"/>
      <c r="AU105" s="54">
        <f t="shared" si="91"/>
        <v>0</v>
      </c>
      <c r="AV105" s="60"/>
      <c r="AW105" s="60"/>
      <c r="AX105" s="60"/>
      <c r="AY105" s="60"/>
      <c r="AZ105" s="60"/>
      <c r="BA105" s="54">
        <f t="shared" si="92"/>
        <v>0</v>
      </c>
      <c r="BB105" s="54">
        <f t="shared" si="93"/>
        <v>16.696695260000002</v>
      </c>
      <c r="BC105" s="89">
        <f t="shared" si="74"/>
        <v>0.0023847180167656853</v>
      </c>
      <c r="BD105" s="53"/>
      <c r="BE105" s="60"/>
      <c r="BF105" s="60"/>
      <c r="BG105" s="60"/>
      <c r="BH105" s="60"/>
      <c r="BI105" s="60"/>
      <c r="BJ105" s="54">
        <f t="shared" si="94"/>
        <v>0</v>
      </c>
      <c r="BK105" s="60"/>
      <c r="BL105" s="60"/>
      <c r="BM105" s="54">
        <f t="shared" si="95"/>
        <v>0</v>
      </c>
      <c r="BN105" s="60"/>
      <c r="BO105" s="60"/>
      <c r="BP105" s="60"/>
      <c r="BQ105" s="60"/>
      <c r="BR105" s="60"/>
      <c r="BS105" s="54">
        <f t="shared" si="96"/>
        <v>0</v>
      </c>
      <c r="BT105" s="60"/>
      <c r="BU105" s="60"/>
      <c r="BV105" s="60"/>
      <c r="BW105" s="60"/>
      <c r="BX105" s="60"/>
      <c r="BY105" s="54">
        <f t="shared" si="97"/>
        <v>0</v>
      </c>
      <c r="BZ105" s="54">
        <f t="shared" si="98"/>
        <v>0</v>
      </c>
      <c r="CA105" s="89">
        <f t="shared" si="80"/>
      </c>
      <c r="CB105" s="53"/>
      <c r="CC105" s="54"/>
      <c r="CD105" s="54"/>
      <c r="CE105" s="60"/>
      <c r="CF105" s="60"/>
      <c r="CG105" s="54">
        <f t="shared" si="99"/>
        <v>0</v>
      </c>
      <c r="CH105" s="60"/>
      <c r="CI105" s="60"/>
      <c r="CJ105" s="60"/>
      <c r="CK105" s="60"/>
      <c r="CL105" s="60"/>
      <c r="CM105" s="60"/>
      <c r="CN105" s="60"/>
      <c r="CO105" s="60"/>
      <c r="CP105" s="60"/>
      <c r="CQ105" s="60"/>
      <c r="CR105" s="60"/>
      <c r="CS105" s="60"/>
      <c r="CT105" s="60"/>
      <c r="CU105" s="54">
        <f t="shared" si="100"/>
        <v>0</v>
      </c>
      <c r="CV105" s="54">
        <f t="shared" si="101"/>
        <v>0</v>
      </c>
      <c r="CW105" s="89">
        <f t="shared" si="84"/>
      </c>
    </row>
    <row r="106" spans="1:101" s="24" customFormat="1" ht="15.75" customHeight="1">
      <c r="A106" s="61"/>
      <c r="B106" s="29" t="s">
        <v>47</v>
      </c>
      <c r="C106" s="1"/>
      <c r="D106" s="60"/>
      <c r="E106" s="60"/>
      <c r="F106" s="60"/>
      <c r="G106" s="60"/>
      <c r="H106" s="60"/>
      <c r="I106" s="60"/>
      <c r="J106" s="60"/>
      <c r="K106" s="60"/>
      <c r="L106" s="60"/>
      <c r="M106" s="60"/>
      <c r="N106" s="60"/>
      <c r="O106" s="54">
        <f t="shared" si="85"/>
        <v>0</v>
      </c>
      <c r="P106" s="54"/>
      <c r="Q106" s="60"/>
      <c r="R106" s="60"/>
      <c r="S106" s="60"/>
      <c r="T106" s="54">
        <f t="shared" si="86"/>
        <v>0</v>
      </c>
      <c r="U106" s="60"/>
      <c r="V106" s="60"/>
      <c r="W106" s="60"/>
      <c r="X106" s="60"/>
      <c r="Y106" s="60"/>
      <c r="Z106" s="54">
        <f t="shared" si="87"/>
        <v>0</v>
      </c>
      <c r="AA106" s="54">
        <f t="shared" si="88"/>
        <v>0</v>
      </c>
      <c r="AB106" s="89">
        <f t="shared" si="68"/>
      </c>
      <c r="AC106" s="53"/>
      <c r="AD106" s="60"/>
      <c r="AE106" s="60"/>
      <c r="AF106" s="60"/>
      <c r="AG106" s="60"/>
      <c r="AH106" s="60"/>
      <c r="AI106" s="54">
        <f t="shared" si="89"/>
        <v>0</v>
      </c>
      <c r="AJ106" s="60"/>
      <c r="AK106" s="60"/>
      <c r="AL106" s="60">
        <v>3.181</v>
      </c>
      <c r="AM106" s="60"/>
      <c r="AN106" s="60"/>
      <c r="AO106" s="54">
        <f t="shared" si="90"/>
        <v>3.181</v>
      </c>
      <c r="AP106" s="60"/>
      <c r="AQ106" s="60"/>
      <c r="AR106" s="60"/>
      <c r="AS106" s="60"/>
      <c r="AT106" s="60"/>
      <c r="AU106" s="54">
        <f t="shared" si="91"/>
        <v>0</v>
      </c>
      <c r="AV106" s="60"/>
      <c r="AW106" s="60"/>
      <c r="AX106" s="60"/>
      <c r="AY106" s="60"/>
      <c r="AZ106" s="60"/>
      <c r="BA106" s="54">
        <f t="shared" si="92"/>
        <v>0</v>
      </c>
      <c r="BB106" s="54">
        <f t="shared" si="93"/>
        <v>3.181</v>
      </c>
      <c r="BC106" s="89">
        <f t="shared" si="74"/>
        <v>0.0004543287095563631</v>
      </c>
      <c r="BD106" s="53"/>
      <c r="BE106" s="60"/>
      <c r="BF106" s="60"/>
      <c r="BG106" s="60"/>
      <c r="BH106" s="60"/>
      <c r="BI106" s="60"/>
      <c r="BJ106" s="54">
        <f t="shared" si="94"/>
        <v>0</v>
      </c>
      <c r="BK106" s="60"/>
      <c r="BL106" s="60"/>
      <c r="BM106" s="54">
        <f t="shared" si="95"/>
        <v>0</v>
      </c>
      <c r="BN106" s="60"/>
      <c r="BO106" s="60"/>
      <c r="BP106" s="60"/>
      <c r="BQ106" s="60"/>
      <c r="BR106" s="60"/>
      <c r="BS106" s="54">
        <f t="shared" si="96"/>
        <v>0</v>
      </c>
      <c r="BT106" s="60"/>
      <c r="BU106" s="60"/>
      <c r="BV106" s="60"/>
      <c r="BW106" s="60"/>
      <c r="BX106" s="60"/>
      <c r="BY106" s="54">
        <f t="shared" si="97"/>
        <v>0</v>
      </c>
      <c r="BZ106" s="54">
        <f t="shared" si="98"/>
        <v>0</v>
      </c>
      <c r="CA106" s="89">
        <f t="shared" si="80"/>
      </c>
      <c r="CB106" s="53"/>
      <c r="CC106" s="54"/>
      <c r="CD106" s="54"/>
      <c r="CE106" s="60"/>
      <c r="CF106" s="60"/>
      <c r="CG106" s="54">
        <f t="shared" si="99"/>
        <v>0</v>
      </c>
      <c r="CH106" s="60"/>
      <c r="CI106" s="60"/>
      <c r="CJ106" s="60"/>
      <c r="CK106" s="60"/>
      <c r="CL106" s="60"/>
      <c r="CM106" s="60"/>
      <c r="CN106" s="60"/>
      <c r="CO106" s="60"/>
      <c r="CP106" s="60"/>
      <c r="CQ106" s="60"/>
      <c r="CR106" s="60"/>
      <c r="CS106" s="60"/>
      <c r="CT106" s="60"/>
      <c r="CU106" s="54">
        <f t="shared" si="100"/>
        <v>0</v>
      </c>
      <c r="CV106" s="54">
        <f t="shared" si="101"/>
        <v>0</v>
      </c>
      <c r="CW106" s="89">
        <f t="shared" si="84"/>
      </c>
    </row>
    <row r="107" spans="1:101" s="24" customFormat="1" ht="30" customHeight="1">
      <c r="A107" s="61"/>
      <c r="B107" s="29" t="s">
        <v>37</v>
      </c>
      <c r="C107" s="1"/>
      <c r="D107" s="60"/>
      <c r="E107" s="60"/>
      <c r="F107" s="60"/>
      <c r="G107" s="60"/>
      <c r="H107" s="60"/>
      <c r="I107" s="60"/>
      <c r="J107" s="60"/>
      <c r="K107" s="60"/>
      <c r="L107" s="60"/>
      <c r="M107" s="60"/>
      <c r="N107" s="60"/>
      <c r="O107" s="54">
        <f t="shared" si="85"/>
        <v>0</v>
      </c>
      <c r="P107" s="54"/>
      <c r="Q107" s="60"/>
      <c r="R107" s="60"/>
      <c r="S107" s="60"/>
      <c r="T107" s="54">
        <f t="shared" si="86"/>
        <v>0</v>
      </c>
      <c r="U107" s="60"/>
      <c r="V107" s="60"/>
      <c r="W107" s="60"/>
      <c r="X107" s="60"/>
      <c r="Y107" s="60"/>
      <c r="Z107" s="54">
        <f t="shared" si="87"/>
        <v>0</v>
      </c>
      <c r="AA107" s="54">
        <f t="shared" si="88"/>
        <v>0</v>
      </c>
      <c r="AB107" s="89">
        <f t="shared" si="68"/>
      </c>
      <c r="AC107" s="53"/>
      <c r="AD107" s="60"/>
      <c r="AE107" s="60"/>
      <c r="AF107" s="60"/>
      <c r="AG107" s="60"/>
      <c r="AH107" s="60"/>
      <c r="AI107" s="54">
        <f t="shared" si="89"/>
        <v>0</v>
      </c>
      <c r="AJ107" s="60"/>
      <c r="AK107" s="60"/>
      <c r="AL107" s="60"/>
      <c r="AM107" s="60">
        <v>2</v>
      </c>
      <c r="AN107" s="60"/>
      <c r="AO107" s="54">
        <f t="shared" si="90"/>
        <v>2</v>
      </c>
      <c r="AP107" s="60"/>
      <c r="AQ107" s="60"/>
      <c r="AR107" s="60"/>
      <c r="AS107" s="60"/>
      <c r="AT107" s="60"/>
      <c r="AU107" s="54">
        <f t="shared" si="91"/>
        <v>0</v>
      </c>
      <c r="AV107" s="60"/>
      <c r="AW107" s="60"/>
      <c r="AX107" s="60"/>
      <c r="AY107" s="60"/>
      <c r="AZ107" s="60"/>
      <c r="BA107" s="54">
        <f t="shared" si="92"/>
        <v>0</v>
      </c>
      <c r="BB107" s="54">
        <f t="shared" si="93"/>
        <v>2</v>
      </c>
      <c r="BC107" s="89">
        <f t="shared" si="74"/>
        <v>0.00028565149924952095</v>
      </c>
      <c r="BD107" s="53"/>
      <c r="BE107" s="60"/>
      <c r="BF107" s="60"/>
      <c r="BG107" s="60"/>
      <c r="BH107" s="60"/>
      <c r="BI107" s="60"/>
      <c r="BJ107" s="54">
        <f t="shared" si="94"/>
        <v>0</v>
      </c>
      <c r="BK107" s="60"/>
      <c r="BL107" s="60"/>
      <c r="BM107" s="54">
        <f t="shared" si="95"/>
        <v>0</v>
      </c>
      <c r="BN107" s="60"/>
      <c r="BO107" s="60"/>
      <c r="BP107" s="60"/>
      <c r="BQ107" s="60"/>
      <c r="BR107" s="60"/>
      <c r="BS107" s="54">
        <f t="shared" si="96"/>
        <v>0</v>
      </c>
      <c r="BT107" s="60"/>
      <c r="BU107" s="60"/>
      <c r="BV107" s="60"/>
      <c r="BW107" s="60"/>
      <c r="BX107" s="60"/>
      <c r="BY107" s="54">
        <f t="shared" si="97"/>
        <v>0</v>
      </c>
      <c r="BZ107" s="54">
        <f t="shared" si="98"/>
        <v>0</v>
      </c>
      <c r="CA107" s="89">
        <f t="shared" si="80"/>
      </c>
      <c r="CB107" s="53"/>
      <c r="CC107" s="54"/>
      <c r="CD107" s="54"/>
      <c r="CE107" s="60"/>
      <c r="CF107" s="60"/>
      <c r="CG107" s="54">
        <f t="shared" si="99"/>
        <v>0</v>
      </c>
      <c r="CH107" s="60"/>
      <c r="CI107" s="60"/>
      <c r="CJ107" s="60"/>
      <c r="CK107" s="60"/>
      <c r="CL107" s="60"/>
      <c r="CM107" s="60"/>
      <c r="CN107" s="60"/>
      <c r="CO107" s="60"/>
      <c r="CP107" s="60"/>
      <c r="CQ107" s="60"/>
      <c r="CR107" s="60"/>
      <c r="CS107" s="60"/>
      <c r="CT107" s="60"/>
      <c r="CU107" s="54">
        <f t="shared" si="100"/>
        <v>0</v>
      </c>
      <c r="CV107" s="54">
        <f t="shared" si="101"/>
        <v>0</v>
      </c>
      <c r="CW107" s="89">
        <f t="shared" si="84"/>
      </c>
    </row>
    <row r="108" spans="1:101" s="24" customFormat="1" ht="15.75" customHeight="1">
      <c r="A108" s="61"/>
      <c r="B108" s="29" t="s">
        <v>39</v>
      </c>
      <c r="C108" s="1"/>
      <c r="D108" s="60"/>
      <c r="E108" s="60"/>
      <c r="F108" s="60"/>
      <c r="G108" s="60"/>
      <c r="H108" s="60"/>
      <c r="I108" s="60"/>
      <c r="J108" s="60"/>
      <c r="K108" s="60"/>
      <c r="L108" s="60"/>
      <c r="M108" s="60"/>
      <c r="N108" s="60"/>
      <c r="O108" s="54">
        <f t="shared" si="85"/>
        <v>0</v>
      </c>
      <c r="P108" s="54"/>
      <c r="Q108" s="60"/>
      <c r="R108" s="60"/>
      <c r="S108" s="60"/>
      <c r="T108" s="54">
        <f t="shared" si="86"/>
        <v>0</v>
      </c>
      <c r="U108" s="60"/>
      <c r="V108" s="60"/>
      <c r="W108" s="60"/>
      <c r="X108" s="60"/>
      <c r="Y108" s="60"/>
      <c r="Z108" s="54">
        <f t="shared" si="87"/>
        <v>0</v>
      </c>
      <c r="AA108" s="54">
        <f t="shared" si="88"/>
        <v>0</v>
      </c>
      <c r="AB108" s="89">
        <f t="shared" si="68"/>
      </c>
      <c r="AC108" s="53"/>
      <c r="AD108" s="60"/>
      <c r="AE108" s="60"/>
      <c r="AF108" s="60"/>
      <c r="AG108" s="60"/>
      <c r="AH108" s="60"/>
      <c r="AI108" s="54">
        <f t="shared" si="89"/>
        <v>0</v>
      </c>
      <c r="AJ108" s="60">
        <v>2.361</v>
      </c>
      <c r="AK108" s="60"/>
      <c r="AL108" s="60"/>
      <c r="AM108" s="60"/>
      <c r="AN108" s="60"/>
      <c r="AO108" s="54">
        <f t="shared" si="90"/>
        <v>2.361</v>
      </c>
      <c r="AP108" s="60"/>
      <c r="AQ108" s="60"/>
      <c r="AR108" s="60"/>
      <c r="AS108" s="60"/>
      <c r="AT108" s="60"/>
      <c r="AU108" s="54">
        <f t="shared" si="91"/>
        <v>0</v>
      </c>
      <c r="AV108" s="60"/>
      <c r="AW108" s="60"/>
      <c r="AX108" s="60"/>
      <c r="AY108" s="60"/>
      <c r="AZ108" s="60"/>
      <c r="BA108" s="54">
        <f t="shared" si="92"/>
        <v>0</v>
      </c>
      <c r="BB108" s="54">
        <f t="shared" si="93"/>
        <v>2.361</v>
      </c>
      <c r="BC108" s="89">
        <f t="shared" si="74"/>
        <v>0.0003372115948640595</v>
      </c>
      <c r="BD108" s="53"/>
      <c r="BE108" s="60"/>
      <c r="BF108" s="60"/>
      <c r="BG108" s="60"/>
      <c r="BH108" s="60"/>
      <c r="BI108" s="60"/>
      <c r="BJ108" s="54">
        <f t="shared" si="94"/>
        <v>0</v>
      </c>
      <c r="BK108" s="60"/>
      <c r="BL108" s="60"/>
      <c r="BM108" s="54">
        <f t="shared" si="95"/>
        <v>0</v>
      </c>
      <c r="BN108" s="60"/>
      <c r="BO108" s="60"/>
      <c r="BP108" s="60"/>
      <c r="BQ108" s="60"/>
      <c r="BR108" s="60"/>
      <c r="BS108" s="54">
        <f t="shared" si="96"/>
        <v>0</v>
      </c>
      <c r="BT108" s="60"/>
      <c r="BU108" s="60"/>
      <c r="BV108" s="60"/>
      <c r="BW108" s="60"/>
      <c r="BX108" s="60"/>
      <c r="BY108" s="54">
        <f t="shared" si="97"/>
        <v>0</v>
      </c>
      <c r="BZ108" s="54">
        <f t="shared" si="98"/>
        <v>0</v>
      </c>
      <c r="CA108" s="89">
        <f t="shared" si="80"/>
      </c>
      <c r="CB108" s="53"/>
      <c r="CC108" s="54"/>
      <c r="CD108" s="54"/>
      <c r="CE108" s="60"/>
      <c r="CF108" s="60"/>
      <c r="CG108" s="54">
        <f t="shared" si="99"/>
        <v>0</v>
      </c>
      <c r="CH108" s="60"/>
      <c r="CI108" s="60"/>
      <c r="CJ108" s="60"/>
      <c r="CK108" s="60"/>
      <c r="CL108" s="60"/>
      <c r="CM108" s="60"/>
      <c r="CN108" s="60"/>
      <c r="CO108" s="60"/>
      <c r="CP108" s="60"/>
      <c r="CQ108" s="60"/>
      <c r="CR108" s="60"/>
      <c r="CS108" s="60"/>
      <c r="CT108" s="60"/>
      <c r="CU108" s="54">
        <f t="shared" si="100"/>
        <v>0</v>
      </c>
      <c r="CV108" s="54">
        <f t="shared" si="101"/>
        <v>0</v>
      </c>
      <c r="CW108" s="89">
        <f t="shared" si="84"/>
      </c>
    </row>
    <row r="109" spans="1:101" s="24" customFormat="1" ht="15.75" customHeight="1">
      <c r="A109" s="61"/>
      <c r="B109" s="29" t="s">
        <v>40</v>
      </c>
      <c r="C109" s="1"/>
      <c r="D109" s="60"/>
      <c r="E109" s="60"/>
      <c r="F109" s="60"/>
      <c r="G109" s="60"/>
      <c r="H109" s="60"/>
      <c r="I109" s="60"/>
      <c r="J109" s="60"/>
      <c r="K109" s="60"/>
      <c r="L109" s="60">
        <v>5.8</v>
      </c>
      <c r="M109" s="60">
        <v>5.9</v>
      </c>
      <c r="N109" s="60">
        <v>4</v>
      </c>
      <c r="O109" s="54">
        <f t="shared" si="85"/>
        <v>15.7</v>
      </c>
      <c r="P109" s="54"/>
      <c r="Q109" s="60"/>
      <c r="R109" s="60"/>
      <c r="S109" s="60"/>
      <c r="T109" s="54">
        <f t="shared" si="86"/>
        <v>0</v>
      </c>
      <c r="U109" s="60"/>
      <c r="V109" s="60"/>
      <c r="W109" s="60"/>
      <c r="X109" s="60"/>
      <c r="Y109" s="60"/>
      <c r="Z109" s="54">
        <f t="shared" si="87"/>
        <v>0</v>
      </c>
      <c r="AA109" s="54">
        <f t="shared" si="88"/>
        <v>15.7</v>
      </c>
      <c r="AB109" s="89">
        <f t="shared" si="68"/>
        <v>0.003037993759454571</v>
      </c>
      <c r="AC109" s="53"/>
      <c r="AD109" s="60"/>
      <c r="AE109" s="60"/>
      <c r="AF109" s="60"/>
      <c r="AG109" s="60"/>
      <c r="AH109" s="60"/>
      <c r="AI109" s="54">
        <f t="shared" si="89"/>
        <v>0</v>
      </c>
      <c r="AJ109" s="60">
        <v>3.138031</v>
      </c>
      <c r="AK109" s="60">
        <v>3.01936212865</v>
      </c>
      <c r="AL109" s="60">
        <v>1.8489738500000001</v>
      </c>
      <c r="AM109" s="60">
        <v>1.44172487</v>
      </c>
      <c r="AN109" s="60"/>
      <c r="AO109" s="54">
        <f t="shared" si="90"/>
        <v>9.44809184865</v>
      </c>
      <c r="AP109" s="60"/>
      <c r="AQ109" s="60"/>
      <c r="AR109" s="60"/>
      <c r="AS109" s="60"/>
      <c r="AT109" s="60"/>
      <c r="AU109" s="54">
        <f t="shared" si="91"/>
        <v>0</v>
      </c>
      <c r="AV109" s="60"/>
      <c r="AW109" s="60"/>
      <c r="AX109" s="60"/>
      <c r="AY109" s="60"/>
      <c r="AZ109" s="60"/>
      <c r="BA109" s="54">
        <f t="shared" si="92"/>
        <v>0</v>
      </c>
      <c r="BB109" s="54">
        <f t="shared" si="93"/>
        <v>9.44809184865</v>
      </c>
      <c r="BC109" s="89">
        <f t="shared" si="74"/>
        <v>0.0013494308008070253</v>
      </c>
      <c r="BD109" s="53"/>
      <c r="BE109" s="60"/>
      <c r="BF109" s="60"/>
      <c r="BG109" s="60"/>
      <c r="BH109" s="60"/>
      <c r="BI109" s="60"/>
      <c r="BJ109" s="54">
        <f t="shared" si="94"/>
        <v>0</v>
      </c>
      <c r="BK109" s="60"/>
      <c r="BL109" s="60"/>
      <c r="BM109" s="54">
        <f t="shared" si="95"/>
        <v>0</v>
      </c>
      <c r="BN109" s="60"/>
      <c r="BO109" s="60"/>
      <c r="BP109" s="60"/>
      <c r="BQ109" s="60"/>
      <c r="BR109" s="60"/>
      <c r="BS109" s="54">
        <f t="shared" si="96"/>
        <v>0</v>
      </c>
      <c r="BT109" s="60"/>
      <c r="BU109" s="60"/>
      <c r="BV109" s="60"/>
      <c r="BW109" s="60"/>
      <c r="BX109" s="60"/>
      <c r="BY109" s="54">
        <f t="shared" si="97"/>
        <v>0</v>
      </c>
      <c r="BZ109" s="54">
        <f t="shared" si="98"/>
        <v>0</v>
      </c>
      <c r="CA109" s="89">
        <f t="shared" si="80"/>
      </c>
      <c r="CB109" s="53"/>
      <c r="CC109" s="54"/>
      <c r="CD109" s="54"/>
      <c r="CE109" s="60"/>
      <c r="CF109" s="60"/>
      <c r="CG109" s="54">
        <f t="shared" si="99"/>
        <v>0</v>
      </c>
      <c r="CH109" s="60"/>
      <c r="CI109" s="60"/>
      <c r="CJ109" s="60"/>
      <c r="CK109" s="60"/>
      <c r="CL109" s="60"/>
      <c r="CM109" s="60"/>
      <c r="CN109" s="60"/>
      <c r="CO109" s="60"/>
      <c r="CP109" s="60"/>
      <c r="CQ109" s="60"/>
      <c r="CR109" s="60"/>
      <c r="CS109" s="60"/>
      <c r="CT109" s="60"/>
      <c r="CU109" s="54">
        <f t="shared" si="100"/>
        <v>0</v>
      </c>
      <c r="CV109" s="54">
        <f t="shared" si="101"/>
        <v>0</v>
      </c>
      <c r="CW109" s="89">
        <f t="shared" si="84"/>
      </c>
    </row>
    <row r="110" spans="1:101" s="24" customFormat="1" ht="15.75" customHeight="1">
      <c r="A110" s="61"/>
      <c r="B110" s="29" t="s">
        <v>41</v>
      </c>
      <c r="C110" s="1"/>
      <c r="D110" s="60"/>
      <c r="E110" s="60"/>
      <c r="F110" s="60"/>
      <c r="G110" s="60"/>
      <c r="H110" s="60"/>
      <c r="I110" s="60"/>
      <c r="J110" s="60"/>
      <c r="K110" s="60"/>
      <c r="L110" s="60"/>
      <c r="M110" s="60"/>
      <c r="N110" s="60"/>
      <c r="O110" s="54">
        <f t="shared" si="85"/>
        <v>0</v>
      </c>
      <c r="P110" s="54"/>
      <c r="Q110" s="60"/>
      <c r="R110" s="60"/>
      <c r="S110" s="60"/>
      <c r="T110" s="54">
        <f t="shared" si="86"/>
        <v>0</v>
      </c>
      <c r="U110" s="60"/>
      <c r="V110" s="60"/>
      <c r="W110" s="60"/>
      <c r="X110" s="60"/>
      <c r="Y110" s="60"/>
      <c r="Z110" s="54">
        <f t="shared" si="87"/>
        <v>0</v>
      </c>
      <c r="AA110" s="54">
        <f t="shared" si="88"/>
        <v>0</v>
      </c>
      <c r="AB110" s="89">
        <f t="shared" si="68"/>
      </c>
      <c r="AC110" s="53"/>
      <c r="AD110" s="60"/>
      <c r="AE110" s="60"/>
      <c r="AF110" s="60"/>
      <c r="AG110" s="60"/>
      <c r="AH110" s="60"/>
      <c r="AI110" s="54">
        <f t="shared" si="89"/>
        <v>0</v>
      </c>
      <c r="AJ110" s="60"/>
      <c r="AK110" s="60">
        <v>1.5</v>
      </c>
      <c r="AL110" s="60">
        <v>2.5</v>
      </c>
      <c r="AM110" s="60"/>
      <c r="AN110" s="60"/>
      <c r="AO110" s="54">
        <f t="shared" si="90"/>
        <v>4</v>
      </c>
      <c r="AP110" s="60"/>
      <c r="AQ110" s="60"/>
      <c r="AR110" s="60"/>
      <c r="AS110" s="60"/>
      <c r="AT110" s="60"/>
      <c r="AU110" s="54">
        <f t="shared" si="91"/>
        <v>0</v>
      </c>
      <c r="AV110" s="60"/>
      <c r="AW110" s="60"/>
      <c r="AX110" s="60"/>
      <c r="AY110" s="60"/>
      <c r="AZ110" s="60"/>
      <c r="BA110" s="54">
        <f t="shared" si="92"/>
        <v>0</v>
      </c>
      <c r="BB110" s="54">
        <f t="shared" si="93"/>
        <v>4</v>
      </c>
      <c r="BC110" s="89">
        <f t="shared" si="74"/>
        <v>0.0005713029984990419</v>
      </c>
      <c r="BD110" s="53"/>
      <c r="BE110" s="60"/>
      <c r="BF110" s="60"/>
      <c r="BG110" s="60"/>
      <c r="BH110" s="60"/>
      <c r="BI110" s="60"/>
      <c r="BJ110" s="54">
        <f t="shared" si="94"/>
        <v>0</v>
      </c>
      <c r="BK110" s="60"/>
      <c r="BL110" s="60"/>
      <c r="BM110" s="54">
        <f t="shared" si="95"/>
        <v>0</v>
      </c>
      <c r="BN110" s="60"/>
      <c r="BO110" s="60"/>
      <c r="BP110" s="60"/>
      <c r="BQ110" s="60"/>
      <c r="BR110" s="60"/>
      <c r="BS110" s="54">
        <f t="shared" si="96"/>
        <v>0</v>
      </c>
      <c r="BT110" s="60"/>
      <c r="BU110" s="60"/>
      <c r="BV110" s="60"/>
      <c r="BW110" s="60"/>
      <c r="BX110" s="60"/>
      <c r="BY110" s="54">
        <f t="shared" si="97"/>
        <v>0</v>
      </c>
      <c r="BZ110" s="54">
        <f t="shared" si="98"/>
        <v>0</v>
      </c>
      <c r="CA110" s="89">
        <f t="shared" si="80"/>
      </c>
      <c r="CB110" s="53"/>
      <c r="CC110" s="54"/>
      <c r="CD110" s="54"/>
      <c r="CE110" s="60"/>
      <c r="CF110" s="60"/>
      <c r="CG110" s="54">
        <f t="shared" si="99"/>
        <v>0</v>
      </c>
      <c r="CH110" s="60"/>
      <c r="CI110" s="60"/>
      <c r="CJ110" s="60"/>
      <c r="CK110" s="60"/>
      <c r="CL110" s="60"/>
      <c r="CM110" s="60"/>
      <c r="CN110" s="60"/>
      <c r="CO110" s="60"/>
      <c r="CP110" s="60"/>
      <c r="CQ110" s="60"/>
      <c r="CR110" s="60"/>
      <c r="CS110" s="60"/>
      <c r="CT110" s="60"/>
      <c r="CU110" s="54">
        <f t="shared" si="100"/>
        <v>0</v>
      </c>
      <c r="CV110" s="54">
        <f t="shared" si="101"/>
        <v>0</v>
      </c>
      <c r="CW110" s="89">
        <f t="shared" si="84"/>
      </c>
    </row>
    <row r="111" spans="1:101" s="24" customFormat="1" ht="15.75" customHeight="1">
      <c r="A111" s="61"/>
      <c r="B111" s="29" t="s">
        <v>42</v>
      </c>
      <c r="C111" s="1"/>
      <c r="D111" s="60"/>
      <c r="E111" s="60"/>
      <c r="F111" s="60"/>
      <c r="G111" s="60"/>
      <c r="H111" s="60"/>
      <c r="I111" s="60"/>
      <c r="J111" s="60"/>
      <c r="K111" s="60"/>
      <c r="L111" s="60"/>
      <c r="M111" s="60"/>
      <c r="N111" s="60"/>
      <c r="O111" s="54">
        <f t="shared" si="85"/>
        <v>0</v>
      </c>
      <c r="P111" s="54"/>
      <c r="Q111" s="60"/>
      <c r="R111" s="60"/>
      <c r="S111" s="60"/>
      <c r="T111" s="54">
        <f t="shared" si="86"/>
        <v>0</v>
      </c>
      <c r="U111" s="60"/>
      <c r="V111" s="60"/>
      <c r="W111" s="60"/>
      <c r="X111" s="60"/>
      <c r="Y111" s="60"/>
      <c r="Z111" s="54">
        <f t="shared" si="87"/>
        <v>0</v>
      </c>
      <c r="AA111" s="54">
        <f t="shared" si="88"/>
        <v>0</v>
      </c>
      <c r="AB111" s="89">
        <f t="shared" si="68"/>
      </c>
      <c r="AC111" s="53"/>
      <c r="AD111" s="60"/>
      <c r="AE111" s="60"/>
      <c r="AF111" s="60"/>
      <c r="AG111" s="60"/>
      <c r="AH111" s="60"/>
      <c r="AI111" s="54">
        <f t="shared" si="89"/>
        <v>0</v>
      </c>
      <c r="AJ111" s="60"/>
      <c r="AK111" s="60"/>
      <c r="AL111" s="60"/>
      <c r="AM111" s="60">
        <v>7.5</v>
      </c>
      <c r="AN111" s="60">
        <v>7.5</v>
      </c>
      <c r="AO111" s="54">
        <f t="shared" si="90"/>
        <v>15</v>
      </c>
      <c r="AP111" s="60"/>
      <c r="AQ111" s="60"/>
      <c r="AR111" s="60"/>
      <c r="AS111" s="60"/>
      <c r="AT111" s="60"/>
      <c r="AU111" s="54">
        <f t="shared" si="91"/>
        <v>0</v>
      </c>
      <c r="AV111" s="60"/>
      <c r="AW111" s="60"/>
      <c r="AX111" s="60"/>
      <c r="AY111" s="60"/>
      <c r="AZ111" s="60"/>
      <c r="BA111" s="54">
        <f t="shared" si="92"/>
        <v>0</v>
      </c>
      <c r="BB111" s="54">
        <f t="shared" si="93"/>
        <v>15</v>
      </c>
      <c r="BC111" s="89">
        <f t="shared" si="74"/>
        <v>0.0021423862443714073</v>
      </c>
      <c r="BD111" s="53"/>
      <c r="BE111" s="60"/>
      <c r="BF111" s="60"/>
      <c r="BG111" s="60"/>
      <c r="BH111" s="60"/>
      <c r="BI111" s="60"/>
      <c r="BJ111" s="54">
        <f t="shared" si="94"/>
        <v>0</v>
      </c>
      <c r="BK111" s="60">
        <v>7.5</v>
      </c>
      <c r="BL111" s="60">
        <v>7.5</v>
      </c>
      <c r="BM111" s="54">
        <f t="shared" si="95"/>
        <v>15</v>
      </c>
      <c r="BN111" s="60"/>
      <c r="BO111" s="60"/>
      <c r="BP111" s="60"/>
      <c r="BQ111" s="60"/>
      <c r="BR111" s="60"/>
      <c r="BS111" s="54">
        <f t="shared" si="96"/>
        <v>0</v>
      </c>
      <c r="BT111" s="60"/>
      <c r="BU111" s="60"/>
      <c r="BV111" s="60"/>
      <c r="BW111" s="60"/>
      <c r="BX111" s="60"/>
      <c r="BY111" s="54">
        <f t="shared" si="97"/>
        <v>0</v>
      </c>
      <c r="BZ111" s="54">
        <f t="shared" si="98"/>
        <v>15</v>
      </c>
      <c r="CA111" s="89">
        <f t="shared" si="80"/>
        <v>0.008759823957001053</v>
      </c>
      <c r="CB111" s="53"/>
      <c r="CC111" s="54"/>
      <c r="CD111" s="54"/>
      <c r="CE111" s="60"/>
      <c r="CF111" s="60"/>
      <c r="CG111" s="54">
        <f t="shared" si="99"/>
        <v>0</v>
      </c>
      <c r="CH111" s="60"/>
      <c r="CI111" s="60"/>
      <c r="CJ111" s="60"/>
      <c r="CK111" s="60"/>
      <c r="CL111" s="60"/>
      <c r="CM111" s="60"/>
      <c r="CN111" s="60"/>
      <c r="CO111" s="60"/>
      <c r="CP111" s="60"/>
      <c r="CQ111" s="60"/>
      <c r="CR111" s="60"/>
      <c r="CS111" s="60"/>
      <c r="CT111" s="60"/>
      <c r="CU111" s="54">
        <f t="shared" si="100"/>
        <v>0</v>
      </c>
      <c r="CV111" s="54">
        <f t="shared" si="101"/>
        <v>0</v>
      </c>
      <c r="CW111" s="89">
        <f t="shared" si="84"/>
      </c>
    </row>
    <row r="112" spans="1:101" s="24" customFormat="1" ht="15.75" customHeight="1">
      <c r="A112" s="61"/>
      <c r="B112" s="29" t="s">
        <v>44</v>
      </c>
      <c r="C112" s="1"/>
      <c r="D112" s="60"/>
      <c r="E112" s="60"/>
      <c r="F112" s="60"/>
      <c r="G112" s="60"/>
      <c r="H112" s="60"/>
      <c r="I112" s="60"/>
      <c r="J112" s="60"/>
      <c r="K112" s="60"/>
      <c r="L112" s="60"/>
      <c r="M112" s="60"/>
      <c r="N112" s="60"/>
      <c r="O112" s="54">
        <f t="shared" si="85"/>
        <v>0</v>
      </c>
      <c r="P112" s="54"/>
      <c r="Q112" s="60"/>
      <c r="R112" s="60"/>
      <c r="S112" s="60"/>
      <c r="T112" s="54">
        <f t="shared" si="86"/>
        <v>0</v>
      </c>
      <c r="U112" s="60"/>
      <c r="V112" s="60"/>
      <c r="W112" s="60"/>
      <c r="X112" s="60"/>
      <c r="Y112" s="60"/>
      <c r="Z112" s="54">
        <f t="shared" si="87"/>
        <v>0</v>
      </c>
      <c r="AA112" s="54">
        <f t="shared" si="88"/>
        <v>0</v>
      </c>
      <c r="AB112" s="89">
        <f t="shared" si="68"/>
      </c>
      <c r="AC112" s="53"/>
      <c r="AD112" s="60"/>
      <c r="AE112" s="60"/>
      <c r="AF112" s="60">
        <v>0.191525</v>
      </c>
      <c r="AG112" s="60"/>
      <c r="AH112" s="60"/>
      <c r="AI112" s="54">
        <f t="shared" si="89"/>
        <v>0.191525</v>
      </c>
      <c r="AJ112" s="60"/>
      <c r="AK112" s="60"/>
      <c r="AL112" s="60"/>
      <c r="AM112" s="60"/>
      <c r="AN112" s="60"/>
      <c r="AO112" s="54">
        <f t="shared" si="90"/>
        <v>0</v>
      </c>
      <c r="AP112" s="60"/>
      <c r="AQ112" s="60"/>
      <c r="AR112" s="60"/>
      <c r="AS112" s="60"/>
      <c r="AT112" s="60"/>
      <c r="AU112" s="54">
        <f t="shared" si="91"/>
        <v>0</v>
      </c>
      <c r="AV112" s="60"/>
      <c r="AW112" s="60"/>
      <c r="AX112" s="60"/>
      <c r="AY112" s="60"/>
      <c r="AZ112" s="60"/>
      <c r="BA112" s="54">
        <f t="shared" si="92"/>
        <v>0</v>
      </c>
      <c r="BB112" s="54">
        <f t="shared" si="93"/>
        <v>0.191525</v>
      </c>
      <c r="BC112" s="89">
        <f t="shared" si="74"/>
        <v>2.735470169688225E-05</v>
      </c>
      <c r="BD112" s="53"/>
      <c r="BE112" s="60"/>
      <c r="BF112" s="60"/>
      <c r="BG112" s="60"/>
      <c r="BH112" s="60"/>
      <c r="BI112" s="60"/>
      <c r="BJ112" s="54">
        <f t="shared" si="94"/>
        <v>0</v>
      </c>
      <c r="BK112" s="60"/>
      <c r="BL112" s="60"/>
      <c r="BM112" s="54">
        <f t="shared" si="95"/>
        <v>0</v>
      </c>
      <c r="BN112" s="60"/>
      <c r="BO112" s="60"/>
      <c r="BP112" s="60"/>
      <c r="BQ112" s="60"/>
      <c r="BR112" s="60"/>
      <c r="BS112" s="54">
        <f t="shared" si="96"/>
        <v>0</v>
      </c>
      <c r="BT112" s="60"/>
      <c r="BU112" s="60"/>
      <c r="BV112" s="60"/>
      <c r="BW112" s="60"/>
      <c r="BX112" s="60"/>
      <c r="BY112" s="54">
        <f t="shared" si="97"/>
        <v>0</v>
      </c>
      <c r="BZ112" s="54">
        <f t="shared" si="98"/>
        <v>0</v>
      </c>
      <c r="CA112" s="89">
        <f t="shared" si="80"/>
      </c>
      <c r="CB112" s="53"/>
      <c r="CC112" s="54"/>
      <c r="CD112" s="54"/>
      <c r="CE112" s="60"/>
      <c r="CF112" s="60"/>
      <c r="CG112" s="54">
        <f t="shared" si="99"/>
        <v>0</v>
      </c>
      <c r="CH112" s="60"/>
      <c r="CI112" s="60"/>
      <c r="CJ112" s="60"/>
      <c r="CK112" s="60"/>
      <c r="CL112" s="60"/>
      <c r="CM112" s="60"/>
      <c r="CN112" s="60"/>
      <c r="CO112" s="60"/>
      <c r="CP112" s="60"/>
      <c r="CQ112" s="60"/>
      <c r="CR112" s="60"/>
      <c r="CS112" s="60"/>
      <c r="CT112" s="60"/>
      <c r="CU112" s="54">
        <f t="shared" si="100"/>
        <v>0</v>
      </c>
      <c r="CV112" s="54">
        <f t="shared" si="101"/>
        <v>0</v>
      </c>
      <c r="CW112" s="89">
        <f t="shared" si="84"/>
      </c>
    </row>
    <row r="113" spans="1:101" s="24" customFormat="1" ht="15.75" customHeight="1">
      <c r="A113" s="61"/>
      <c r="B113" s="29" t="s">
        <v>45</v>
      </c>
      <c r="C113" s="1"/>
      <c r="D113" s="60"/>
      <c r="E113" s="60"/>
      <c r="F113" s="60"/>
      <c r="G113" s="60"/>
      <c r="H113" s="60"/>
      <c r="I113" s="60"/>
      <c r="J113" s="60"/>
      <c r="K113" s="60"/>
      <c r="L113" s="60"/>
      <c r="M113" s="60"/>
      <c r="N113" s="60"/>
      <c r="O113" s="54">
        <f t="shared" si="85"/>
        <v>0</v>
      </c>
      <c r="P113" s="54"/>
      <c r="Q113" s="60"/>
      <c r="R113" s="60"/>
      <c r="S113" s="60"/>
      <c r="T113" s="54">
        <f t="shared" si="86"/>
        <v>0</v>
      </c>
      <c r="U113" s="60"/>
      <c r="V113" s="60"/>
      <c r="W113" s="60"/>
      <c r="X113" s="60"/>
      <c r="Y113" s="60"/>
      <c r="Z113" s="54">
        <f t="shared" si="87"/>
        <v>0</v>
      </c>
      <c r="AA113" s="54">
        <f t="shared" si="88"/>
        <v>0</v>
      </c>
      <c r="AB113" s="89">
        <f t="shared" si="68"/>
      </c>
      <c r="AC113" s="53"/>
      <c r="AD113" s="60"/>
      <c r="AE113" s="60"/>
      <c r="AF113" s="60">
        <v>0.15031973</v>
      </c>
      <c r="AG113" s="60"/>
      <c r="AH113" s="60"/>
      <c r="AI113" s="54">
        <f t="shared" si="89"/>
        <v>0.15031973</v>
      </c>
      <c r="AJ113" s="60"/>
      <c r="AK113" s="60"/>
      <c r="AL113" s="60"/>
      <c r="AM113" s="60"/>
      <c r="AN113" s="60"/>
      <c r="AO113" s="54">
        <f t="shared" si="90"/>
        <v>0</v>
      </c>
      <c r="AP113" s="60"/>
      <c r="AQ113" s="60"/>
      <c r="AR113" s="60"/>
      <c r="AS113" s="60"/>
      <c r="AT113" s="60"/>
      <c r="AU113" s="54">
        <f t="shared" si="91"/>
        <v>0</v>
      </c>
      <c r="AV113" s="60"/>
      <c r="AW113" s="60"/>
      <c r="AX113" s="60"/>
      <c r="AY113" s="60"/>
      <c r="AZ113" s="60"/>
      <c r="BA113" s="54">
        <f t="shared" si="92"/>
        <v>0</v>
      </c>
      <c r="BB113" s="54">
        <f t="shared" si="93"/>
        <v>0.15031973</v>
      </c>
      <c r="BC113" s="89">
        <f t="shared" si="74"/>
        <v>2.1469528120641596E-05</v>
      </c>
      <c r="BD113" s="53"/>
      <c r="BE113" s="60"/>
      <c r="BF113" s="60"/>
      <c r="BG113" s="60"/>
      <c r="BH113" s="60"/>
      <c r="BI113" s="60"/>
      <c r="BJ113" s="54">
        <f t="shared" si="94"/>
        <v>0</v>
      </c>
      <c r="BK113" s="60"/>
      <c r="BL113" s="60"/>
      <c r="BM113" s="54">
        <f t="shared" si="95"/>
        <v>0</v>
      </c>
      <c r="BN113" s="60"/>
      <c r="BO113" s="60"/>
      <c r="BP113" s="60"/>
      <c r="BQ113" s="60"/>
      <c r="BR113" s="60"/>
      <c r="BS113" s="54">
        <f t="shared" si="96"/>
        <v>0</v>
      </c>
      <c r="BT113" s="60"/>
      <c r="BU113" s="60"/>
      <c r="BV113" s="60"/>
      <c r="BW113" s="60"/>
      <c r="BX113" s="60"/>
      <c r="BY113" s="54">
        <f t="shared" si="97"/>
        <v>0</v>
      </c>
      <c r="BZ113" s="54">
        <f t="shared" si="98"/>
        <v>0</v>
      </c>
      <c r="CA113" s="89">
        <f t="shared" si="80"/>
      </c>
      <c r="CB113" s="53"/>
      <c r="CC113" s="54"/>
      <c r="CD113" s="54"/>
      <c r="CE113" s="60"/>
      <c r="CF113" s="60"/>
      <c r="CG113" s="54">
        <f t="shared" si="99"/>
        <v>0</v>
      </c>
      <c r="CH113" s="60"/>
      <c r="CI113" s="60"/>
      <c r="CJ113" s="60"/>
      <c r="CK113" s="60"/>
      <c r="CL113" s="60"/>
      <c r="CM113" s="60"/>
      <c r="CN113" s="60"/>
      <c r="CO113" s="60"/>
      <c r="CP113" s="60"/>
      <c r="CQ113" s="60"/>
      <c r="CR113" s="60"/>
      <c r="CS113" s="60"/>
      <c r="CT113" s="60"/>
      <c r="CU113" s="54">
        <f t="shared" si="100"/>
        <v>0</v>
      </c>
      <c r="CV113" s="54">
        <f t="shared" si="101"/>
        <v>0</v>
      </c>
      <c r="CW113" s="89">
        <f t="shared" si="84"/>
      </c>
    </row>
    <row r="114" spans="1:101" s="24" customFormat="1" ht="15.75" customHeight="1">
      <c r="A114" s="61"/>
      <c r="B114" s="29" t="s">
        <v>43</v>
      </c>
      <c r="C114" s="1"/>
      <c r="D114" s="59">
        <v>0.02</v>
      </c>
      <c r="E114" s="59"/>
      <c r="F114" s="59">
        <v>1.630361</v>
      </c>
      <c r="G114" s="59">
        <v>2.580847</v>
      </c>
      <c r="H114" s="59">
        <v>1.805051</v>
      </c>
      <c r="I114" s="59">
        <v>0.47348</v>
      </c>
      <c r="J114" s="59">
        <v>1.904352</v>
      </c>
      <c r="K114" s="59">
        <v>1.1</v>
      </c>
      <c r="L114" s="59">
        <v>0.8</v>
      </c>
      <c r="M114" s="59">
        <v>1</v>
      </c>
      <c r="N114" s="59">
        <v>1</v>
      </c>
      <c r="O114" s="54">
        <f t="shared" si="85"/>
        <v>12.314091</v>
      </c>
      <c r="P114" s="54"/>
      <c r="Q114" s="59"/>
      <c r="R114" s="59"/>
      <c r="S114" s="59"/>
      <c r="T114" s="54">
        <f t="shared" si="86"/>
        <v>0</v>
      </c>
      <c r="U114" s="59"/>
      <c r="V114" s="59"/>
      <c r="W114" s="59"/>
      <c r="X114" s="59"/>
      <c r="Y114" s="59"/>
      <c r="Z114" s="54">
        <f t="shared" si="87"/>
        <v>0</v>
      </c>
      <c r="AA114" s="54">
        <f t="shared" si="88"/>
        <v>12.314091</v>
      </c>
      <c r="AB114" s="89">
        <f t="shared" si="68"/>
        <v>0.0023828109306595984</v>
      </c>
      <c r="AC114" s="53"/>
      <c r="AD114" s="59">
        <v>0.827</v>
      </c>
      <c r="AE114" s="59">
        <v>0.80000044085</v>
      </c>
      <c r="AF114" s="59">
        <v>0.7135056100000001</v>
      </c>
      <c r="AG114" s="59">
        <v>0.1157742</v>
      </c>
      <c r="AH114" s="59"/>
      <c r="AI114" s="54">
        <f t="shared" si="89"/>
        <v>2.4562802508500003</v>
      </c>
      <c r="AJ114" s="59"/>
      <c r="AK114" s="59"/>
      <c r="AL114" s="59"/>
      <c r="AM114" s="59"/>
      <c r="AN114" s="59"/>
      <c r="AO114" s="54">
        <f t="shared" si="90"/>
        <v>0</v>
      </c>
      <c r="AP114" s="59"/>
      <c r="AQ114" s="59"/>
      <c r="AR114" s="59"/>
      <c r="AS114" s="59"/>
      <c r="AT114" s="59"/>
      <c r="AU114" s="54">
        <f t="shared" si="91"/>
        <v>0</v>
      </c>
      <c r="AV114" s="59"/>
      <c r="AW114" s="59"/>
      <c r="AX114" s="59"/>
      <c r="AY114" s="59"/>
      <c r="AZ114" s="59"/>
      <c r="BA114" s="54">
        <f t="shared" si="92"/>
        <v>0</v>
      </c>
      <c r="BB114" s="54">
        <f t="shared" si="93"/>
        <v>2.4562802508500003</v>
      </c>
      <c r="BC114" s="89">
        <f t="shared" si="74"/>
        <v>0.00035082006811614603</v>
      </c>
      <c r="BD114" s="53"/>
      <c r="BE114" s="59"/>
      <c r="BF114" s="59"/>
      <c r="BG114" s="59"/>
      <c r="BH114" s="59"/>
      <c r="BI114" s="59"/>
      <c r="BJ114" s="54">
        <f t="shared" si="94"/>
        <v>0</v>
      </c>
      <c r="BK114" s="59"/>
      <c r="BL114" s="59"/>
      <c r="BM114" s="54">
        <f t="shared" si="95"/>
        <v>0</v>
      </c>
      <c r="BN114" s="59"/>
      <c r="BO114" s="59"/>
      <c r="BP114" s="59"/>
      <c r="BQ114" s="59"/>
      <c r="BR114" s="59"/>
      <c r="BS114" s="54">
        <f t="shared" si="96"/>
        <v>0</v>
      </c>
      <c r="BT114" s="59"/>
      <c r="BU114" s="59"/>
      <c r="BV114" s="59"/>
      <c r="BW114" s="59"/>
      <c r="BX114" s="59"/>
      <c r="BY114" s="54">
        <f t="shared" si="97"/>
        <v>0</v>
      </c>
      <c r="BZ114" s="54">
        <f t="shared" si="98"/>
        <v>0</v>
      </c>
      <c r="CA114" s="89">
        <f t="shared" si="80"/>
      </c>
      <c r="CB114" s="53"/>
      <c r="CC114" s="54"/>
      <c r="CD114" s="54"/>
      <c r="CE114" s="59"/>
      <c r="CF114" s="59"/>
      <c r="CG114" s="54">
        <f t="shared" si="99"/>
        <v>0</v>
      </c>
      <c r="CH114" s="59"/>
      <c r="CI114" s="59"/>
      <c r="CJ114" s="59"/>
      <c r="CK114" s="59"/>
      <c r="CL114" s="59"/>
      <c r="CM114" s="59"/>
      <c r="CN114" s="59"/>
      <c r="CO114" s="59"/>
      <c r="CP114" s="59"/>
      <c r="CQ114" s="59"/>
      <c r="CR114" s="59"/>
      <c r="CS114" s="59"/>
      <c r="CT114" s="59"/>
      <c r="CU114" s="54">
        <f t="shared" si="100"/>
        <v>0</v>
      </c>
      <c r="CV114" s="54">
        <f t="shared" si="101"/>
        <v>0</v>
      </c>
      <c r="CW114" s="89">
        <f t="shared" si="84"/>
      </c>
    </row>
    <row r="115" spans="1:101" s="50" customFormat="1" ht="20.25" customHeight="1">
      <c r="A115" s="1"/>
      <c r="B115" s="83" t="s">
        <v>68</v>
      </c>
      <c r="C115" s="1"/>
      <c r="D115" s="75">
        <f>SUM(D101:D114)</f>
        <v>0.02</v>
      </c>
      <c r="E115" s="75">
        <f>SUM(E101:E114)</f>
        <v>0</v>
      </c>
      <c r="F115" s="75">
        <f>SUM(F101:F114)</f>
        <v>1.630361</v>
      </c>
      <c r="G115" s="75">
        <f>SUM(G101:G114)</f>
        <v>2.580847</v>
      </c>
      <c r="H115" s="75">
        <f>SUM(H101:H114)</f>
        <v>1.805051</v>
      </c>
      <c r="I115" s="75">
        <f>SUM(I101:I114)</f>
        <v>0.47348</v>
      </c>
      <c r="J115" s="75">
        <f>SUM(J101:J114)</f>
        <v>1.904352</v>
      </c>
      <c r="K115" s="75">
        <f>SUM(K101:K114)</f>
        <v>1.1</v>
      </c>
      <c r="L115" s="75">
        <f>SUM(L101:L114)</f>
        <v>6.6</v>
      </c>
      <c r="M115" s="75">
        <f>SUM(M101:M114)</f>
        <v>6.9</v>
      </c>
      <c r="N115" s="75">
        <f>SUM(N101:N114)</f>
        <v>5</v>
      </c>
      <c r="O115" s="76">
        <f>SUM(O101:O114)</f>
        <v>28.014091</v>
      </c>
      <c r="P115" s="76">
        <f>SUM(P101:P114)</f>
        <v>0</v>
      </c>
      <c r="Q115" s="75">
        <f>SUM(Q101:Q114)</f>
        <v>0</v>
      </c>
      <c r="R115" s="75">
        <f>SUM(R101:R114)</f>
        <v>0</v>
      </c>
      <c r="S115" s="75">
        <f>SUM(S101:S114)</f>
        <v>0</v>
      </c>
      <c r="T115" s="76">
        <f>SUM(T101:T114)</f>
        <v>0</v>
      </c>
      <c r="U115" s="75">
        <f>SUM(U101:U114)</f>
        <v>0</v>
      </c>
      <c r="V115" s="75">
        <f>SUM(V101:V114)</f>
        <v>0</v>
      </c>
      <c r="W115" s="75">
        <f>SUM(W101:W114)</f>
        <v>0</v>
      </c>
      <c r="X115" s="75">
        <f>SUM(X101:X114)</f>
        <v>0</v>
      </c>
      <c r="Y115" s="75">
        <f>SUM(Y101:Y114)</f>
        <v>0</v>
      </c>
      <c r="Z115" s="76">
        <f>SUM(Z101:Z114)</f>
        <v>0</v>
      </c>
      <c r="AA115" s="76">
        <f>SUM(AA101:AA114)</f>
        <v>28.014091</v>
      </c>
      <c r="AB115" s="90">
        <f t="shared" si="68"/>
        <v>0.005420804690114169</v>
      </c>
      <c r="AC115" s="53"/>
      <c r="AD115" s="75">
        <f>SUM(AD101:AD114)</f>
        <v>0.827</v>
      </c>
      <c r="AE115" s="75">
        <f>SUM(AE101:AE114)</f>
        <v>0.80000044085</v>
      </c>
      <c r="AF115" s="75">
        <f>SUM(AF101:AF114)</f>
        <v>1.0553503400000002</v>
      </c>
      <c r="AG115" s="75">
        <f>SUM(AG101:AG114)</f>
        <v>0.1157742</v>
      </c>
      <c r="AH115" s="75">
        <f>SUM(AH101:AH114)</f>
        <v>0</v>
      </c>
      <c r="AI115" s="76">
        <f>SUM(AI101:AI114)</f>
        <v>2.7981249808500004</v>
      </c>
      <c r="AJ115" s="75">
        <f>SUM(AJ101:AJ114)</f>
        <v>6.4990310000000004</v>
      </c>
      <c r="AK115" s="75">
        <f>SUM(AK101:AK114)</f>
        <v>14.62976212865</v>
      </c>
      <c r="AL115" s="75">
        <f>SUM(AL101:AL114)</f>
        <v>18.085269110000002</v>
      </c>
      <c r="AM115" s="75">
        <f>SUM(AM101:AM114)</f>
        <v>43.083124870000006</v>
      </c>
      <c r="AN115" s="75">
        <f>SUM(AN101:AN114)</f>
        <v>9.6241</v>
      </c>
      <c r="AO115" s="76">
        <f>SUM(AO101:AO114)</f>
        <v>91.92128710864999</v>
      </c>
      <c r="AP115" s="75">
        <f>SUM(AP101:AP114)</f>
        <v>0</v>
      </c>
      <c r="AQ115" s="75">
        <f>SUM(AQ101:AQ114)</f>
        <v>0</v>
      </c>
      <c r="AR115" s="75">
        <f>SUM(AR101:AR114)</f>
        <v>0</v>
      </c>
      <c r="AS115" s="75">
        <f>SUM(AS101:AS114)</f>
        <v>0</v>
      </c>
      <c r="AT115" s="75">
        <f>SUM(AT101:AT114)</f>
        <v>0</v>
      </c>
      <c r="AU115" s="76">
        <f>SUM(AU101:AU114)</f>
        <v>0</v>
      </c>
      <c r="AV115" s="75">
        <f>SUM(AV101:AV114)</f>
        <v>0</v>
      </c>
      <c r="AW115" s="75">
        <f>SUM(AW101:AW114)</f>
        <v>0</v>
      </c>
      <c r="AX115" s="75">
        <f>SUM(AX101:AX114)</f>
        <v>0</v>
      </c>
      <c r="AY115" s="75">
        <f>SUM(AY101:AY114)</f>
        <v>0</v>
      </c>
      <c r="AZ115" s="75">
        <f>SUM(AZ101:AZ114)</f>
        <v>0</v>
      </c>
      <c r="BA115" s="76">
        <f>SUM(BA101:BA114)</f>
        <v>0</v>
      </c>
      <c r="BB115" s="76">
        <f>SUM(BB101:BB114)</f>
        <v>94.7194120895</v>
      </c>
      <c r="BC115" s="90">
        <f t="shared" si="74"/>
        <v>0.013528371035699437</v>
      </c>
      <c r="BD115" s="53"/>
      <c r="BE115" s="75">
        <f>SUM(BE101:BE114)</f>
        <v>0</v>
      </c>
      <c r="BF115" s="75">
        <f>SUM(BF101:BF114)</f>
        <v>0</v>
      </c>
      <c r="BG115" s="75">
        <f>SUM(BG101:BG114)</f>
        <v>0</v>
      </c>
      <c r="BH115" s="75">
        <f>SUM(BH101:BH114)</f>
        <v>0</v>
      </c>
      <c r="BI115" s="75">
        <f>SUM(BI101:BI114)</f>
        <v>0</v>
      </c>
      <c r="BJ115" s="76">
        <f>SUM(BJ101:BJ114)</f>
        <v>0</v>
      </c>
      <c r="BK115" s="75">
        <f>SUM(BK101:BK114)</f>
        <v>7.5</v>
      </c>
      <c r="BL115" s="75">
        <f>SUM(BL101:BL114)</f>
        <v>7.5</v>
      </c>
      <c r="BM115" s="76">
        <f>SUM(BM101:BM114)</f>
        <v>15</v>
      </c>
      <c r="BN115" s="75">
        <f>SUM(BN101:BN114)</f>
        <v>0</v>
      </c>
      <c r="BO115" s="75">
        <f>SUM(BO101:BO114)</f>
        <v>0</v>
      </c>
      <c r="BP115" s="75">
        <f>SUM(BP101:BP114)</f>
        <v>0</v>
      </c>
      <c r="BQ115" s="75">
        <f>SUM(BQ101:BQ114)</f>
        <v>0</v>
      </c>
      <c r="BR115" s="75">
        <f>SUM(BR101:BR114)</f>
        <v>0</v>
      </c>
      <c r="BS115" s="76">
        <f>SUM(BS101:BS114)</f>
        <v>0</v>
      </c>
      <c r="BT115" s="75">
        <f>SUM(BT101:BT114)</f>
        <v>0</v>
      </c>
      <c r="BU115" s="75">
        <f>SUM(BU101:BU114)</f>
        <v>0</v>
      </c>
      <c r="BV115" s="75">
        <f>SUM(BV101:BV114)</f>
        <v>0</v>
      </c>
      <c r="BW115" s="75">
        <f>SUM(BW101:BW114)</f>
        <v>0</v>
      </c>
      <c r="BX115" s="75">
        <f>SUM(BX101:BX114)</f>
        <v>0</v>
      </c>
      <c r="BY115" s="76">
        <f>SUM(BY101:BY114)</f>
        <v>0</v>
      </c>
      <c r="BZ115" s="76">
        <f>SUM(BZ101:BZ114)</f>
        <v>15</v>
      </c>
      <c r="CA115" s="90">
        <f t="shared" si="80"/>
        <v>0.008759823957001053</v>
      </c>
      <c r="CB115" s="53"/>
      <c r="CC115" s="76">
        <f>SUM(CC101:CC114)</f>
        <v>0</v>
      </c>
      <c r="CD115" s="76">
        <f>SUM(CD101:CD114)</f>
        <v>0</v>
      </c>
      <c r="CE115" s="75">
        <f>SUM(CE101:CE114)</f>
        <v>0</v>
      </c>
      <c r="CF115" s="75">
        <f>SUM(CF101:CF114)</f>
        <v>0</v>
      </c>
      <c r="CG115" s="76">
        <f>SUM(CG101:CG114)</f>
        <v>0</v>
      </c>
      <c r="CH115" s="75">
        <f>SUM(CH101:CH114)</f>
        <v>0</v>
      </c>
      <c r="CI115" s="75">
        <f>SUM(CI101:CI114)</f>
        <v>0</v>
      </c>
      <c r="CJ115" s="75">
        <f>SUM(CJ101:CJ114)</f>
        <v>0</v>
      </c>
      <c r="CK115" s="75">
        <f>SUM(CK101:CK114)</f>
        <v>0</v>
      </c>
      <c r="CL115" s="75">
        <f>SUM(CL101:CL114)</f>
        <v>0</v>
      </c>
      <c r="CM115" s="75">
        <f>SUM(CM101:CM114)</f>
        <v>0</v>
      </c>
      <c r="CN115" s="75">
        <f>SUM(CN101:CN114)</f>
        <v>0</v>
      </c>
      <c r="CO115" s="75">
        <f>SUM(CO101:CO114)</f>
        <v>0</v>
      </c>
      <c r="CP115" s="75">
        <f>SUM(CP101:CP114)</f>
        <v>0</v>
      </c>
      <c r="CQ115" s="75">
        <f>SUM(CQ101:CQ114)</f>
        <v>0</v>
      </c>
      <c r="CR115" s="75">
        <f>SUM(CR101:CR114)</f>
        <v>0</v>
      </c>
      <c r="CS115" s="75">
        <f>SUM(CS101:CS114)</f>
        <v>0</v>
      </c>
      <c r="CT115" s="75">
        <f>SUM(CT101:CT114)</f>
        <v>0</v>
      </c>
      <c r="CU115" s="76">
        <f>SUM(CU101:CU114)</f>
        <v>0</v>
      </c>
      <c r="CV115" s="76">
        <f>SUM(CV101:CV114)</f>
        <v>0</v>
      </c>
      <c r="CW115" s="90">
        <f t="shared" si="84"/>
      </c>
    </row>
    <row r="116" spans="1:101" s="50" customFormat="1" ht="35.25" customHeight="1">
      <c r="A116" s="113">
        <v>6</v>
      </c>
      <c r="B116" s="81" t="s">
        <v>69</v>
      </c>
      <c r="C116" s="1"/>
      <c r="D116" s="73">
        <f>SUM(D100,D115)</f>
        <v>325.02</v>
      </c>
      <c r="E116" s="73">
        <f>SUM(E100,E115)</f>
        <v>425</v>
      </c>
      <c r="F116" s="73">
        <f>SUM(F100,F115)</f>
        <v>1.630361</v>
      </c>
      <c r="G116" s="73">
        <f>SUM(G100,G115)</f>
        <v>6.080847</v>
      </c>
      <c r="H116" s="73">
        <f>SUM(H100,H115)</f>
        <v>6.805051</v>
      </c>
      <c r="I116" s="73">
        <f>SUM(I100,I115)</f>
        <v>154.81148</v>
      </c>
      <c r="J116" s="73">
        <f>SUM(J100,J115)</f>
        <v>1.904352</v>
      </c>
      <c r="K116" s="73">
        <f>SUM(K100,K115)</f>
        <v>76.1</v>
      </c>
      <c r="L116" s="73">
        <f>SUM(L100,L115)</f>
        <v>81.6</v>
      </c>
      <c r="M116" s="73">
        <f>SUM(M100,M115)</f>
        <v>81.9</v>
      </c>
      <c r="N116" s="73">
        <f>SUM(N100,N115)</f>
        <v>80</v>
      </c>
      <c r="O116" s="74">
        <f>SUM(O100,O115)</f>
        <v>1240.852091</v>
      </c>
      <c r="P116" s="74">
        <f>SUM(P100,P115)</f>
        <v>0</v>
      </c>
      <c r="Q116" s="73">
        <f>SUM(Q100,Q115)</f>
        <v>0</v>
      </c>
      <c r="R116" s="73">
        <f>SUM(R100,R115)</f>
        <v>0</v>
      </c>
      <c r="S116" s="73">
        <f>SUM(S100,S115)</f>
        <v>1.4865669460168245</v>
      </c>
      <c r="T116" s="74">
        <f>SUM(T100,T115)</f>
        <v>1.4865669460168245</v>
      </c>
      <c r="U116" s="73">
        <f>SUM(U100,U115)</f>
        <v>0</v>
      </c>
      <c r="V116" s="73">
        <f>SUM(V100,V115)</f>
        <v>0</v>
      </c>
      <c r="W116" s="73">
        <f>SUM(W100,W115)</f>
        <v>0</v>
      </c>
      <c r="X116" s="73">
        <f>SUM(X100,X115)</f>
        <v>0</v>
      </c>
      <c r="Y116" s="73">
        <f>SUM(Y100,Y115)</f>
        <v>0</v>
      </c>
      <c r="Z116" s="74">
        <f>SUM(Z100,Z115)</f>
        <v>0</v>
      </c>
      <c r="AA116" s="104">
        <f>SUM(AA100,AA115)</f>
        <v>1242.3386579460168</v>
      </c>
      <c r="AB116" s="105">
        <f t="shared" si="68"/>
        <v>0.2403959929916666</v>
      </c>
      <c r="AC116" s="53"/>
      <c r="AD116" s="73">
        <f>SUM(AD100,AD115)</f>
        <v>229.0046075</v>
      </c>
      <c r="AE116" s="73">
        <f>SUM(AE100,AE115)</f>
        <v>278.42548594085</v>
      </c>
      <c r="AF116" s="73">
        <f>SUM(AF100,AF115)</f>
        <v>294.90225734</v>
      </c>
      <c r="AG116" s="73">
        <f>SUM(AG100,AG115)</f>
        <v>226.1657742</v>
      </c>
      <c r="AH116" s="73">
        <f>SUM(AH100,AH115)</f>
        <v>245</v>
      </c>
      <c r="AI116" s="74">
        <f>SUM(AI100,AI115)</f>
        <v>1273.4981249808498</v>
      </c>
      <c r="AJ116" s="73">
        <f>SUM(AJ100,AJ115)</f>
        <v>56.499031</v>
      </c>
      <c r="AK116" s="73">
        <f>SUM(AK100,AK115)</f>
        <v>14.62976212865</v>
      </c>
      <c r="AL116" s="73">
        <f>SUM(AL100,AL115)</f>
        <v>18.085269110000002</v>
      </c>
      <c r="AM116" s="73">
        <f>SUM(AM100,AM115)</f>
        <v>43.083124870000006</v>
      </c>
      <c r="AN116" s="73">
        <f>SUM(AN100,AN115)</f>
        <v>9.6241</v>
      </c>
      <c r="AO116" s="74">
        <f>SUM(AO100,AO115)</f>
        <v>141.92128710865</v>
      </c>
      <c r="AP116" s="73">
        <f>SUM(AP100,AP115)</f>
        <v>9.35212582999732</v>
      </c>
      <c r="AQ116" s="73">
        <f>SUM(AQ100,AQ115)</f>
        <v>14.356357932942943</v>
      </c>
      <c r="AR116" s="73">
        <f>SUM(AR100,AR115)</f>
        <v>11.837729377570927</v>
      </c>
      <c r="AS116" s="73">
        <f>SUM(AS100,AS115)</f>
        <v>4.392863167327519</v>
      </c>
      <c r="AT116" s="73">
        <f>SUM(AT100,AT115)</f>
        <v>4.675470915702498</v>
      </c>
      <c r="AU116" s="74">
        <f>SUM(AU100,AU115)</f>
        <v>44.6145472235412</v>
      </c>
      <c r="AV116" s="73">
        <f>SUM(AV100,AV115)</f>
        <v>0</v>
      </c>
      <c r="AW116" s="73">
        <f>SUM(AW100,AW115)</f>
        <v>0</v>
      </c>
      <c r="AX116" s="73">
        <f>SUM(AX100,AX115)</f>
        <v>0</v>
      </c>
      <c r="AY116" s="73">
        <f>SUM(AY100,AY115)</f>
        <v>0</v>
      </c>
      <c r="AZ116" s="73">
        <f>SUM(AZ100,AZ115)</f>
        <v>0</v>
      </c>
      <c r="BA116" s="74">
        <f>SUM(BA100,BA115)</f>
        <v>0</v>
      </c>
      <c r="BB116" s="104">
        <f>SUM(BB100,BB115)</f>
        <v>1460.0339593130411</v>
      </c>
      <c r="BC116" s="105">
        <f t="shared" si="74"/>
        <v>0.20853044471649212</v>
      </c>
      <c r="BD116" s="53"/>
      <c r="BE116" s="73">
        <f>SUM(BE100,BE115)</f>
        <v>0</v>
      </c>
      <c r="BF116" s="73">
        <f>SUM(BF100,BF115)</f>
        <v>0</v>
      </c>
      <c r="BG116" s="73">
        <f>SUM(BG100,BG115)</f>
        <v>0</v>
      </c>
      <c r="BH116" s="73">
        <f>SUM(BH100,BH115)</f>
        <v>0</v>
      </c>
      <c r="BI116" s="73">
        <f>SUM(BI100,BI115)</f>
        <v>0</v>
      </c>
      <c r="BJ116" s="74">
        <f>SUM(BJ100,BJ115)</f>
        <v>0</v>
      </c>
      <c r="BK116" s="73">
        <f>SUM(BK100,BK115)</f>
        <v>7.5</v>
      </c>
      <c r="BL116" s="73">
        <f>SUM(BL100,BL115)</f>
        <v>7.5</v>
      </c>
      <c r="BM116" s="74">
        <f>SUM(BM100,BM115)</f>
        <v>15</v>
      </c>
      <c r="BN116" s="73">
        <f>SUM(BN100,BN115)</f>
        <v>0</v>
      </c>
      <c r="BO116" s="73">
        <f>SUM(BO100,BO115)</f>
        <v>2.450397232947573</v>
      </c>
      <c r="BP116" s="73">
        <f>SUM(BP100,BP115)</f>
        <v>0.08053005133876924</v>
      </c>
      <c r="BQ116" s="73">
        <f>SUM(BQ100,BQ115)</f>
        <v>0</v>
      </c>
      <c r="BR116" s="73">
        <f>SUM(BR100,BR115)</f>
        <v>0</v>
      </c>
      <c r="BS116" s="74">
        <f>SUM(BS100,BS115)</f>
        <v>2.530927284286342</v>
      </c>
      <c r="BT116" s="73">
        <f>SUM(BT100,BT115)</f>
        <v>0</v>
      </c>
      <c r="BU116" s="73">
        <f>SUM(BU100,BU115)</f>
        <v>0</v>
      </c>
      <c r="BV116" s="73">
        <f>SUM(BV100,BV115)</f>
        <v>0</v>
      </c>
      <c r="BW116" s="73">
        <f>SUM(BW100,BW115)</f>
        <v>0</v>
      </c>
      <c r="BX116" s="73">
        <f>SUM(BX100,BX115)</f>
        <v>0</v>
      </c>
      <c r="BY116" s="74">
        <f>SUM(BY100,BY115)</f>
        <v>0</v>
      </c>
      <c r="BZ116" s="104">
        <f>SUM(BZ100,BZ115)</f>
        <v>17.530927284286342</v>
      </c>
      <c r="CA116" s="105">
        <f t="shared" si="80"/>
        <v>0.010237855787555662</v>
      </c>
      <c r="CB116" s="53"/>
      <c r="CC116" s="74">
        <f>SUM(CC100,CC115)</f>
        <v>0</v>
      </c>
      <c r="CD116" s="74">
        <f>SUM(CD100,CD115)</f>
        <v>0</v>
      </c>
      <c r="CE116" s="73">
        <f>SUM(CE100,CE115)</f>
        <v>0.6743901410562501</v>
      </c>
      <c r="CF116" s="73">
        <f>SUM(CF100,CF115)</f>
        <v>0.6935683333333315</v>
      </c>
      <c r="CG116" s="74">
        <f>SUM(CG100,CG115)</f>
        <v>1.3679584743895816</v>
      </c>
      <c r="CH116" s="73">
        <f>SUM(CH100,CH115)</f>
        <v>0</v>
      </c>
      <c r="CI116" s="73">
        <f>SUM(CI100,CI115)</f>
        <v>0</v>
      </c>
      <c r="CJ116" s="73">
        <f>SUM(CJ100,CJ115)</f>
        <v>0</v>
      </c>
      <c r="CK116" s="73">
        <f>SUM(CK100,CK115)</f>
        <v>0</v>
      </c>
      <c r="CL116" s="73">
        <f>SUM(CL100,CL115)</f>
        <v>0</v>
      </c>
      <c r="CM116" s="73">
        <f>SUM(CM100,CM115)</f>
        <v>0</v>
      </c>
      <c r="CN116" s="73">
        <f>SUM(CN100,CN115)</f>
        <v>0</v>
      </c>
      <c r="CO116" s="73">
        <f>SUM(CO100,CO115)</f>
        <v>0</v>
      </c>
      <c r="CP116" s="73">
        <f>SUM(CP100,CP115)</f>
        <v>0</v>
      </c>
      <c r="CQ116" s="73">
        <f>SUM(CQ100,CQ115)</f>
        <v>0</v>
      </c>
      <c r="CR116" s="73">
        <f>SUM(CR100,CR115)</f>
        <v>0</v>
      </c>
      <c r="CS116" s="73">
        <f>SUM(CS100,CS115)</f>
        <v>0</v>
      </c>
      <c r="CT116" s="73">
        <f>SUM(CT100,CT115)</f>
        <v>0</v>
      </c>
      <c r="CU116" s="74">
        <f>SUM(CU100,CU115)</f>
        <v>0</v>
      </c>
      <c r="CV116" s="104">
        <f>SUM(CV100,CV115)</f>
        <v>1.3679584743895816</v>
      </c>
      <c r="CW116" s="105">
        <f t="shared" si="84"/>
        <v>0.0021076089868824876</v>
      </c>
    </row>
    <row r="117" spans="28:101" s="50" customFormat="1" ht="8.25" customHeight="1">
      <c r="AB117" s="91">
        <f t="shared" si="68"/>
      </c>
      <c r="BC117" s="91">
        <f t="shared" si="74"/>
      </c>
      <c r="CA117" s="91">
        <f t="shared" si="80"/>
      </c>
      <c r="CW117" s="91">
        <f t="shared" si="84"/>
      </c>
    </row>
    <row r="118" spans="2:101" s="66" customFormat="1" ht="18" customHeight="1" thickBot="1">
      <c r="B118" s="80" t="s">
        <v>28</v>
      </c>
      <c r="C118" s="67"/>
      <c r="D118" s="77">
        <f>SUM(D94,D116)</f>
        <v>329.48339999999996</v>
      </c>
      <c r="E118" s="77">
        <f aca="true" t="shared" si="102" ref="E118:AA118">SUM(E94,E116)</f>
        <v>518.0865650000001</v>
      </c>
      <c r="F118" s="77">
        <f t="shared" si="102"/>
        <v>107.88534499999999</v>
      </c>
      <c r="G118" s="77">
        <f t="shared" si="102"/>
        <v>116.994879</v>
      </c>
      <c r="H118" s="77">
        <f t="shared" si="102"/>
        <v>167.20320199999998</v>
      </c>
      <c r="I118" s="77">
        <f t="shared" si="102"/>
        <v>429.7353959999999</v>
      </c>
      <c r="J118" s="77">
        <f t="shared" si="102"/>
        <v>218.104461</v>
      </c>
      <c r="K118" s="77">
        <f t="shared" si="102"/>
        <v>358.39137800000003</v>
      </c>
      <c r="L118" s="77">
        <f t="shared" si="102"/>
        <v>350.92894</v>
      </c>
      <c r="M118" s="77">
        <f t="shared" si="102"/>
        <v>337.88826011000003</v>
      </c>
      <c r="N118" s="77">
        <f t="shared" si="102"/>
        <v>332.64002439</v>
      </c>
      <c r="O118" s="78">
        <f t="shared" si="102"/>
        <v>3267.3418505</v>
      </c>
      <c r="P118" s="78">
        <f t="shared" si="102"/>
        <v>0</v>
      </c>
      <c r="Q118" s="77">
        <f t="shared" si="102"/>
        <v>0</v>
      </c>
      <c r="R118" s="77">
        <f t="shared" si="102"/>
        <v>0</v>
      </c>
      <c r="S118" s="77">
        <f t="shared" si="102"/>
        <v>24.942750000000007</v>
      </c>
      <c r="T118" s="78">
        <f t="shared" si="102"/>
        <v>24.942750000000007</v>
      </c>
      <c r="U118" s="77">
        <f t="shared" si="102"/>
        <v>524.7258777411612</v>
      </c>
      <c r="V118" s="77">
        <f t="shared" si="102"/>
        <v>428.2497624004609</v>
      </c>
      <c r="W118" s="77">
        <f t="shared" si="102"/>
        <v>272.6259715516075</v>
      </c>
      <c r="X118" s="77">
        <f t="shared" si="102"/>
        <v>330.01227863184647</v>
      </c>
      <c r="Y118" s="77">
        <f t="shared" si="102"/>
        <v>319.9857259017925</v>
      </c>
      <c r="Z118" s="78">
        <f t="shared" si="102"/>
        <v>1875.5996162268684</v>
      </c>
      <c r="AA118" s="106">
        <f t="shared" si="102"/>
        <v>5167.8842167268685</v>
      </c>
      <c r="AB118" s="107">
        <f t="shared" si="68"/>
        <v>1</v>
      </c>
      <c r="AC118" s="84"/>
      <c r="AD118" s="77">
        <f aca="true" t="shared" si="103" ref="AD118:BA118">SUM(AD94,AD116)</f>
        <v>738.58597756</v>
      </c>
      <c r="AE118" s="77">
        <f t="shared" si="103"/>
        <v>885.78717552085</v>
      </c>
      <c r="AF118" s="77">
        <f t="shared" si="103"/>
        <v>1274.81449049</v>
      </c>
      <c r="AG118" s="77">
        <f t="shared" si="103"/>
        <v>1094.3438449805353</v>
      </c>
      <c r="AH118" s="77">
        <f t="shared" si="103"/>
        <v>1036.6281348187508</v>
      </c>
      <c r="AI118" s="78">
        <f t="shared" si="103"/>
        <v>5030.159623370137</v>
      </c>
      <c r="AJ118" s="77">
        <f t="shared" si="103"/>
        <v>59.951501</v>
      </c>
      <c r="AK118" s="77">
        <f t="shared" si="103"/>
        <v>22.46476212865</v>
      </c>
      <c r="AL118" s="77">
        <f t="shared" si="103"/>
        <v>32.50956911</v>
      </c>
      <c r="AM118" s="77">
        <f t="shared" si="103"/>
        <v>64.43277499535</v>
      </c>
      <c r="AN118" s="77">
        <f t="shared" si="103"/>
        <v>42.1061</v>
      </c>
      <c r="AO118" s="78">
        <f t="shared" si="103"/>
        <v>221.464707234</v>
      </c>
      <c r="AP118" s="77">
        <f t="shared" si="103"/>
        <v>158.50574999999998</v>
      </c>
      <c r="AQ118" s="77">
        <f t="shared" si="103"/>
        <v>217.18252500000006</v>
      </c>
      <c r="AR118" s="77">
        <f t="shared" si="103"/>
        <v>189.826029</v>
      </c>
      <c r="AS118" s="77">
        <f t="shared" si="103"/>
        <v>228.47751992734254</v>
      </c>
      <c r="AT118" s="77">
        <f t="shared" si="103"/>
        <v>205.92245196807622</v>
      </c>
      <c r="AU118" s="78">
        <f t="shared" si="103"/>
        <v>999.9142758954188</v>
      </c>
      <c r="AV118" s="77">
        <f t="shared" si="103"/>
        <v>300</v>
      </c>
      <c r="AW118" s="77">
        <f t="shared" si="103"/>
        <v>100</v>
      </c>
      <c r="AX118" s="77">
        <f t="shared" si="103"/>
        <v>200</v>
      </c>
      <c r="AY118" s="77">
        <f t="shared" si="103"/>
        <v>0</v>
      </c>
      <c r="AZ118" s="77">
        <f t="shared" si="103"/>
        <v>150</v>
      </c>
      <c r="BA118" s="78">
        <f t="shared" si="103"/>
        <v>750</v>
      </c>
      <c r="BB118" s="106">
        <f>SUM(BB94,BB116)</f>
        <v>7001.538606499556</v>
      </c>
      <c r="BC118" s="107">
        <f t="shared" si="74"/>
        <v>1</v>
      </c>
      <c r="BD118" s="84"/>
      <c r="BE118" s="77">
        <f aca="true" t="shared" si="104" ref="BE118:BZ118">SUM(BE94,BE116)</f>
        <v>92.9584572207</v>
      </c>
      <c r="BF118" s="77">
        <f t="shared" si="104"/>
        <v>40.3297</v>
      </c>
      <c r="BG118" s="77">
        <f t="shared" si="104"/>
        <v>39.3297</v>
      </c>
      <c r="BH118" s="77">
        <f t="shared" si="104"/>
        <v>39.3297</v>
      </c>
      <c r="BI118" s="77">
        <f t="shared" si="104"/>
        <v>39.3297</v>
      </c>
      <c r="BJ118" s="78">
        <f t="shared" si="104"/>
        <v>251.27725722070002</v>
      </c>
      <c r="BK118" s="77">
        <f t="shared" si="104"/>
        <v>7.5</v>
      </c>
      <c r="BL118" s="77">
        <f t="shared" si="104"/>
        <v>7.5</v>
      </c>
      <c r="BM118" s="78">
        <f t="shared" si="104"/>
        <v>15</v>
      </c>
      <c r="BN118" s="77">
        <f t="shared" si="104"/>
        <v>93.95476400875</v>
      </c>
      <c r="BO118" s="77">
        <f t="shared" si="104"/>
        <v>167.90745800055004</v>
      </c>
      <c r="BP118" s="77">
        <f t="shared" si="104"/>
        <v>119.2103499473998</v>
      </c>
      <c r="BQ118" s="77">
        <f t="shared" si="104"/>
        <v>14.827399995800008</v>
      </c>
      <c r="BR118" s="77">
        <f t="shared" si="104"/>
        <v>20.18594999910001</v>
      </c>
      <c r="BS118" s="78">
        <f t="shared" si="104"/>
        <v>416.0859219515998</v>
      </c>
      <c r="BT118" s="77">
        <f t="shared" si="104"/>
        <v>196</v>
      </c>
      <c r="BU118" s="77">
        <f t="shared" si="104"/>
        <v>211</v>
      </c>
      <c r="BV118" s="77">
        <f t="shared" si="104"/>
        <v>206</v>
      </c>
      <c r="BW118" s="77">
        <f t="shared" si="104"/>
        <v>201</v>
      </c>
      <c r="BX118" s="77">
        <f t="shared" si="104"/>
        <v>216</v>
      </c>
      <c r="BY118" s="78">
        <f t="shared" si="104"/>
        <v>1030</v>
      </c>
      <c r="BZ118" s="106">
        <f t="shared" si="104"/>
        <v>1712.3631791722999</v>
      </c>
      <c r="CA118" s="107">
        <f t="shared" si="80"/>
        <v>1</v>
      </c>
      <c r="CB118" s="84"/>
      <c r="CC118" s="78">
        <f aca="true" t="shared" si="105" ref="CC118:CV118">SUM(CC94,CC116)</f>
        <v>0</v>
      </c>
      <c r="CD118" s="78">
        <f t="shared" si="105"/>
        <v>0</v>
      </c>
      <c r="CE118" s="77">
        <f t="shared" si="105"/>
        <v>38.25</v>
      </c>
      <c r="CF118" s="77">
        <f t="shared" si="105"/>
        <v>20.80705133333332</v>
      </c>
      <c r="CG118" s="78">
        <f t="shared" si="105"/>
        <v>59.05705133333332</v>
      </c>
      <c r="CH118" s="77">
        <f t="shared" si="105"/>
        <v>100</v>
      </c>
      <c r="CI118" s="77">
        <f t="shared" si="105"/>
        <v>100</v>
      </c>
      <c r="CJ118" s="77">
        <f t="shared" si="105"/>
        <v>100</v>
      </c>
      <c r="CK118" s="77">
        <f t="shared" si="105"/>
        <v>100</v>
      </c>
      <c r="CL118" s="77">
        <f t="shared" si="105"/>
        <v>100</v>
      </c>
      <c r="CM118" s="77">
        <f t="shared" si="105"/>
        <v>18</v>
      </c>
      <c r="CN118" s="77">
        <f t="shared" si="105"/>
        <v>18</v>
      </c>
      <c r="CO118" s="77">
        <f t="shared" si="105"/>
        <v>18</v>
      </c>
      <c r="CP118" s="77">
        <f t="shared" si="105"/>
        <v>18</v>
      </c>
      <c r="CQ118" s="77">
        <f t="shared" si="105"/>
        <v>18</v>
      </c>
      <c r="CR118" s="77">
        <f t="shared" si="105"/>
        <v>0</v>
      </c>
      <c r="CS118" s="77">
        <f t="shared" si="105"/>
        <v>0</v>
      </c>
      <c r="CT118" s="77">
        <f t="shared" si="105"/>
        <v>0</v>
      </c>
      <c r="CU118" s="78">
        <f t="shared" si="105"/>
        <v>590.0000000000001</v>
      </c>
      <c r="CV118" s="106">
        <f t="shared" si="105"/>
        <v>649.0570513333334</v>
      </c>
      <c r="CW118" s="107">
        <f t="shared" si="84"/>
        <v>1</v>
      </c>
    </row>
    <row r="119" spans="3:86" ht="15" customHeight="1">
      <c r="C119" s="1"/>
      <c r="BE119"/>
      <c r="BG119" s="24"/>
      <c r="BJ119"/>
      <c r="BS119" s="22"/>
      <c r="BT119"/>
      <c r="BY119" s="24"/>
      <c r="CH119"/>
    </row>
    <row r="120" spans="2:86" ht="18" customHeight="1">
      <c r="B120" s="130" t="s">
        <v>29</v>
      </c>
      <c r="C120" s="130"/>
      <c r="D120" s="130"/>
      <c r="E120" s="130"/>
      <c r="F120" s="130"/>
      <c r="BB120" s="117">
        <v>-100</v>
      </c>
      <c r="BE120"/>
      <c r="BG120" s="24"/>
      <c r="BJ120"/>
      <c r="BS120" s="22"/>
      <c r="BT120"/>
      <c r="BY120" s="24"/>
      <c r="BZ120" s="5"/>
      <c r="CH120"/>
    </row>
    <row r="121" spans="2:86" ht="18" customHeight="1">
      <c r="B121" s="130" t="s">
        <v>30</v>
      </c>
      <c r="C121" s="130"/>
      <c r="D121" s="130"/>
      <c r="E121" s="130"/>
      <c r="F121" s="130"/>
      <c r="BB121" s="117">
        <v>174</v>
      </c>
      <c r="BE121"/>
      <c r="BG121" s="24"/>
      <c r="BJ121"/>
      <c r="BS121" s="22"/>
      <c r="BT121"/>
      <c r="BY121" s="24"/>
      <c r="BZ121" s="117">
        <v>160</v>
      </c>
      <c r="CH121"/>
    </row>
    <row r="122" spans="2:86" ht="18" customHeight="1">
      <c r="B122" s="130" t="s">
        <v>31</v>
      </c>
      <c r="C122" s="130"/>
      <c r="D122" s="130"/>
      <c r="E122" s="130"/>
      <c r="F122" s="130"/>
      <c r="BB122" s="117">
        <v>59</v>
      </c>
      <c r="BE122"/>
      <c r="BG122" s="24"/>
      <c r="BJ122"/>
      <c r="BS122" s="22"/>
      <c r="BT122"/>
      <c r="BY122" s="24"/>
      <c r="BZ122" s="117">
        <v>111</v>
      </c>
      <c r="CH122"/>
    </row>
    <row r="123" spans="2:86" ht="18" customHeight="1">
      <c r="B123" s="129" t="s">
        <v>84</v>
      </c>
      <c r="C123" s="129"/>
      <c r="D123" s="129"/>
      <c r="E123" s="129"/>
      <c r="F123" s="129"/>
      <c r="G123" s="26"/>
      <c r="H123" s="26"/>
      <c r="I123" s="26"/>
      <c r="J123" s="26"/>
      <c r="K123" s="26"/>
      <c r="L123" s="26"/>
      <c r="M123" s="26"/>
      <c r="N123" s="26"/>
      <c r="O123" s="26"/>
      <c r="P123" s="26"/>
      <c r="Q123" s="26"/>
      <c r="R123" s="26"/>
      <c r="S123" s="26"/>
      <c r="T123" s="26"/>
      <c r="U123" s="26"/>
      <c r="V123" s="26"/>
      <c r="W123" s="26"/>
      <c r="X123" s="26"/>
      <c r="Y123" s="26"/>
      <c r="Z123" s="26"/>
      <c r="AA123" s="26"/>
      <c r="AB123" s="98"/>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114"/>
      <c r="BC123" s="98"/>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17">
        <v>200</v>
      </c>
      <c r="CA123" s="98"/>
      <c r="CH123"/>
    </row>
    <row r="124" spans="2:86" ht="12" customHeight="1">
      <c r="B124" s="11"/>
      <c r="C124" s="1"/>
      <c r="D124" s="4"/>
      <c r="E124" s="4"/>
      <c r="F124" s="4"/>
      <c r="BB124" s="6"/>
      <c r="BE124"/>
      <c r="BG124" s="24"/>
      <c r="BJ124"/>
      <c r="BS124" s="22"/>
      <c r="BT124"/>
      <c r="BY124" s="24"/>
      <c r="BZ124" s="6"/>
      <c r="CH124"/>
    </row>
    <row r="125" spans="2:79" ht="18.75" customHeight="1">
      <c r="B125" s="31" t="s">
        <v>32</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97"/>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2">
        <f>SUM(BB118:BB124)</f>
        <v>7134.538606499556</v>
      </c>
      <c r="BC125" s="97"/>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2">
        <f>SUM(BZ118:BZ124)</f>
        <v>2183.3631791723</v>
      </c>
      <c r="CA125" s="97"/>
    </row>
    <row r="126" spans="2:78" ht="18">
      <c r="B126" s="11"/>
      <c r="C126" s="1"/>
      <c r="D126" s="4"/>
      <c r="E126" s="4"/>
      <c r="F126" s="4"/>
      <c r="BB126" s="7">
        <f>BB125/1000</f>
        <v>7.134538606499556</v>
      </c>
      <c r="BZ126" s="33">
        <f>BZ125/1000</f>
        <v>2.1833631791723</v>
      </c>
    </row>
    <row r="127" spans="2:6" ht="19.5" customHeight="1">
      <c r="B127" s="115" t="s">
        <v>33</v>
      </c>
      <c r="C127" s="1"/>
      <c r="D127" s="1"/>
      <c r="E127" s="1"/>
      <c r="F127" s="1"/>
    </row>
    <row r="128" spans="2:6" ht="15" customHeight="1">
      <c r="B128" s="20" t="s">
        <v>70</v>
      </c>
      <c r="C128" s="1"/>
      <c r="D128" s="1"/>
      <c r="E128" s="1"/>
      <c r="F128" s="1"/>
    </row>
    <row r="129" spans="1:101" s="50" customFormat="1" ht="15" customHeight="1">
      <c r="A129" s="1"/>
      <c r="B129" s="20" t="s">
        <v>86</v>
      </c>
      <c r="C129" s="1"/>
      <c r="D129" s="1"/>
      <c r="E129" s="1"/>
      <c r="F129" s="1"/>
      <c r="AB129" s="85"/>
      <c r="BC129" s="85"/>
      <c r="CA129" s="85"/>
      <c r="CW129" s="85"/>
    </row>
    <row r="130" spans="2:6" ht="15" customHeight="1">
      <c r="B130" s="8" t="s">
        <v>81</v>
      </c>
      <c r="C130" s="1"/>
      <c r="D130" s="1"/>
      <c r="E130" s="1"/>
      <c r="F130" s="1"/>
    </row>
    <row r="131" spans="2:6" ht="15" customHeight="1">
      <c r="B131" s="20" t="s">
        <v>87</v>
      </c>
      <c r="C131" s="1"/>
      <c r="D131" s="1"/>
      <c r="E131" s="1"/>
      <c r="F131" s="1"/>
    </row>
    <row r="132" spans="2:6" ht="15" customHeight="1">
      <c r="B132" s="20" t="s">
        <v>82</v>
      </c>
      <c r="C132" s="1"/>
      <c r="D132" s="1"/>
      <c r="E132" s="1"/>
      <c r="F132" s="1"/>
    </row>
    <row r="133" spans="1:101" s="9" customFormat="1" ht="15" customHeight="1">
      <c r="A133" s="1"/>
      <c r="B133" s="12" t="s">
        <v>88</v>
      </c>
      <c r="C133" s="1"/>
      <c r="D133" s="1"/>
      <c r="E133" s="1"/>
      <c r="F133" s="1"/>
      <c r="G133"/>
      <c r="H133"/>
      <c r="I133"/>
      <c r="J133"/>
      <c r="K133"/>
      <c r="L133"/>
      <c r="M133"/>
      <c r="N133"/>
      <c r="O133" s="14"/>
      <c r="P133" s="50"/>
      <c r="Q133" s="24"/>
      <c r="U133" s="23"/>
      <c r="AA133" s="26"/>
      <c r="AB133" s="98"/>
      <c r="AC133" s="26"/>
      <c r="AD133" s="26"/>
      <c r="AE133"/>
      <c r="AF133"/>
      <c r="AG133"/>
      <c r="AH133"/>
      <c r="AJ133" s="15"/>
      <c r="AP133" s="19"/>
      <c r="AV133" s="23"/>
      <c r="BB133" s="26"/>
      <c r="BC133" s="98"/>
      <c r="BD133" s="26"/>
      <c r="BE133" s="26"/>
      <c r="BH133" s="26"/>
      <c r="BI133" s="26"/>
      <c r="BJ133" s="26"/>
      <c r="BT133" s="23"/>
      <c r="BZ133" s="26"/>
      <c r="CA133" s="98"/>
      <c r="CB133" s="26"/>
      <c r="CC133" s="26"/>
      <c r="CD133" s="26"/>
      <c r="CE133" s="26"/>
      <c r="CF133" s="26"/>
      <c r="CG133" s="26"/>
      <c r="CH133" s="26"/>
      <c r="CW133" s="98"/>
    </row>
    <row r="134" spans="2:6" ht="15" customHeight="1">
      <c r="B134" s="13" t="s">
        <v>83</v>
      </c>
      <c r="C134" s="1"/>
      <c r="D134" s="10"/>
      <c r="E134" s="10"/>
      <c r="F134" s="10"/>
    </row>
    <row r="135" spans="1:6" ht="21" customHeight="1">
      <c r="A135"/>
      <c r="B135" s="116" t="s">
        <v>73</v>
      </c>
      <c r="C135" s="18"/>
      <c r="D135" s="18"/>
      <c r="E135" s="18"/>
      <c r="F135" s="18"/>
    </row>
    <row r="136" spans="1:2" ht="14.25">
      <c r="A136"/>
      <c r="B136" s="108" t="s">
        <v>74</v>
      </c>
    </row>
    <row r="137" spans="1:55" ht="43.5" customHeight="1">
      <c r="A137"/>
      <c r="B137" s="133" t="s">
        <v>76</v>
      </c>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row>
    <row r="138" ht="14.25">
      <c r="A138"/>
    </row>
    <row r="139" ht="19.5" customHeight="1"/>
    <row r="155" ht="14.25">
      <c r="C155" s="25"/>
    </row>
    <row r="160" ht="20.25" customHeight="1"/>
  </sheetData>
  <sheetProtection/>
  <mergeCells count="60">
    <mergeCell ref="CW8:CW9"/>
    <mergeCell ref="CC7:CW7"/>
    <mergeCell ref="AB70:AB71"/>
    <mergeCell ref="BC70:BC71"/>
    <mergeCell ref="CA70:CA71"/>
    <mergeCell ref="CW70:CW71"/>
    <mergeCell ref="AV70:BA70"/>
    <mergeCell ref="BZ70:BZ71"/>
    <mergeCell ref="AJ8:AO8"/>
    <mergeCell ref="AP8:AU8"/>
    <mergeCell ref="AV8:BA8"/>
    <mergeCell ref="BB8:BB9"/>
    <mergeCell ref="BE8:BJ8"/>
    <mergeCell ref="CH8:CU8"/>
    <mergeCell ref="CV8:CV9"/>
    <mergeCell ref="BK8:BM8"/>
    <mergeCell ref="CE8:CG8"/>
    <mergeCell ref="BT8:BY8"/>
    <mergeCell ref="B137:BC137"/>
    <mergeCell ref="AD8:AI8"/>
    <mergeCell ref="D6:CV6"/>
    <mergeCell ref="AB8:AB9"/>
    <mergeCell ref="BC8:BC9"/>
    <mergeCell ref="AD7:BC7"/>
    <mergeCell ref="D7:AB7"/>
    <mergeCell ref="CA8:CA9"/>
    <mergeCell ref="BE7:CA7"/>
    <mergeCell ref="D8:O8"/>
    <mergeCell ref="Q8:T8"/>
    <mergeCell ref="U8:Z8"/>
    <mergeCell ref="AA8:AA9"/>
    <mergeCell ref="BN8:BS8"/>
    <mergeCell ref="BZ8:BZ9"/>
    <mergeCell ref="B123:F123"/>
    <mergeCell ref="B120:F120"/>
    <mergeCell ref="B121:F121"/>
    <mergeCell ref="B122:F122"/>
    <mergeCell ref="B68:B71"/>
    <mergeCell ref="D69:AA69"/>
    <mergeCell ref="D70:O70"/>
    <mergeCell ref="Q70:T70"/>
    <mergeCell ref="U70:Z70"/>
    <mergeCell ref="AA70:AA71"/>
    <mergeCell ref="B6:B9"/>
    <mergeCell ref="CC69:CV69"/>
    <mergeCell ref="CE70:CG70"/>
    <mergeCell ref="CH70:CU70"/>
    <mergeCell ref="D68:CV68"/>
    <mergeCell ref="B61:CV61"/>
    <mergeCell ref="BE69:BZ69"/>
    <mergeCell ref="BE70:BJ70"/>
    <mergeCell ref="BK70:BM70"/>
    <mergeCell ref="BN70:BS70"/>
    <mergeCell ref="BT70:BY70"/>
    <mergeCell ref="AD69:BB69"/>
    <mergeCell ref="AD70:AI70"/>
    <mergeCell ref="BB70:BB71"/>
    <mergeCell ref="CV70:CV71"/>
    <mergeCell ref="AJ70:AO70"/>
    <mergeCell ref="AP70:AU70"/>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3" max="100" man="1"/>
  </rowBreaks>
  <ignoredErrors>
    <ignoredError sqref="O38 T38 Z38:AA38 AI38:CW38 O100:CW100" formula="1"/>
  </ignoredErrors>
  <drawing r:id="rId1"/>
</worksheet>
</file>

<file path=xl/worksheets/sheet2.xml><?xml version="1.0" encoding="utf-8"?>
<worksheet xmlns="http://schemas.openxmlformats.org/spreadsheetml/2006/main" xmlns:r="http://schemas.openxmlformats.org/officeDocument/2006/relationships">
  <dimension ref="A1:CZ77"/>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50" customWidth="1"/>
    <col min="3" max="3" width="2.57421875" style="50" customWidth="1"/>
    <col min="4" max="14" width="9.140625" style="50" hidden="1" customWidth="1" outlineLevel="1"/>
    <col min="15" max="15" width="13.8515625" style="50" customWidth="1" collapsed="1"/>
    <col min="16" max="16" width="11.00390625" style="50" customWidth="1"/>
    <col min="17" max="17" width="10.57421875" style="50" hidden="1" customWidth="1" outlineLevel="1"/>
    <col min="18" max="19" width="9.140625" style="50" hidden="1" customWidth="1" outlineLevel="1"/>
    <col min="20" max="20" width="9.140625" style="50" customWidth="1" collapsed="1"/>
    <col min="21" max="21" width="10.57421875" style="50" hidden="1" customWidth="1" outlineLevel="1"/>
    <col min="22" max="25" width="9.140625" style="50" hidden="1" customWidth="1" outlineLevel="1"/>
    <col min="26" max="26" width="9.57421875" style="50" customWidth="1" collapsed="1"/>
    <col min="27" max="27" width="10.57421875" style="50" customWidth="1"/>
    <col min="28" max="28" width="7.421875" style="85" customWidth="1"/>
    <col min="29" max="29" width="2.28125" style="50" customWidth="1"/>
    <col min="30" max="30" width="7.421875" style="50" hidden="1" customWidth="1" outlineLevel="1"/>
    <col min="31" max="34" width="9.140625" style="50" hidden="1" customWidth="1" outlineLevel="1"/>
    <col min="35" max="35" width="14.00390625" style="50" customWidth="1" collapsed="1"/>
    <col min="36" max="36" width="10.57421875" style="50" hidden="1" customWidth="1" outlineLevel="1"/>
    <col min="37" max="40" width="9.140625" style="50" hidden="1" customWidth="1" outlineLevel="1"/>
    <col min="41" max="41" width="10.421875" style="50" customWidth="1" collapsed="1"/>
    <col min="42" max="42" width="10.57421875" style="50" hidden="1" customWidth="1" outlineLevel="1"/>
    <col min="43" max="46" width="9.140625" style="50" hidden="1" customWidth="1" outlineLevel="1"/>
    <col min="47" max="47" width="9.140625" style="50" customWidth="1" collapsed="1"/>
    <col min="48" max="48" width="10.57421875" style="50" hidden="1" customWidth="1" outlineLevel="1"/>
    <col min="49" max="52" width="9.140625" style="50" hidden="1" customWidth="1" outlineLevel="1"/>
    <col min="53" max="53" width="9.140625" style="50" customWidth="1" collapsed="1"/>
    <col min="54" max="54" width="10.57421875" style="50" customWidth="1"/>
    <col min="55" max="55" width="7.421875" style="85" customWidth="1"/>
    <col min="56" max="56" width="2.28125" style="50" customWidth="1"/>
    <col min="57" max="57" width="7.7109375" style="50" hidden="1" customWidth="1" outlineLevel="1"/>
    <col min="58" max="61" width="9.140625" style="50" hidden="1" customWidth="1" outlineLevel="1"/>
    <col min="62" max="62" width="13.57421875" style="50" customWidth="1" collapsed="1"/>
    <col min="63" max="63" width="10.57421875" style="50" hidden="1" customWidth="1" outlineLevel="1"/>
    <col min="64" max="64" width="9.140625" style="50" hidden="1" customWidth="1" outlineLevel="1"/>
    <col min="65" max="65" width="11.28125" style="50" customWidth="1" collapsed="1"/>
    <col min="66" max="66" width="10.57421875" style="50" hidden="1" customWidth="1" outlineLevel="1"/>
    <col min="67" max="70" width="9.140625" style="50" hidden="1" customWidth="1" outlineLevel="1"/>
    <col min="71" max="71" width="9.140625" style="50" customWidth="1" collapsed="1"/>
    <col min="72" max="72" width="10.57421875" style="50" hidden="1" customWidth="1" outlineLevel="1"/>
    <col min="73" max="76" width="9.140625" style="50" hidden="1" customWidth="1" outlineLevel="1"/>
    <col min="77" max="77" width="9.140625" style="50" customWidth="1" collapsed="1"/>
    <col min="78" max="78" width="10.57421875" style="50" customWidth="1"/>
    <col min="79" max="79" width="7.421875" style="85" customWidth="1"/>
    <col min="80" max="80" width="2.28125" style="50" customWidth="1"/>
    <col min="81" max="81" width="13.7109375" style="50" customWidth="1"/>
    <col min="82" max="82" width="10.57421875" style="50" customWidth="1"/>
    <col min="83" max="83" width="10.57421875" style="50" hidden="1" customWidth="1" outlineLevel="1"/>
    <col min="84" max="84" width="8.57421875" style="50" hidden="1" customWidth="1" outlineLevel="1"/>
    <col min="85" max="85" width="8.57421875" style="50" customWidth="1" collapsed="1"/>
    <col min="86" max="86" width="10.57421875" style="50" hidden="1" customWidth="1" outlineLevel="1"/>
    <col min="87" max="98" width="9.140625" style="50" hidden="1" customWidth="1" outlineLevel="1"/>
    <col min="99" max="99" width="10.140625" style="50" customWidth="1" collapsed="1"/>
    <col min="100" max="100" width="10.57421875" style="50" customWidth="1"/>
    <col min="101" max="101" width="7.421875" style="85" customWidth="1"/>
    <col min="102" max="102" width="10.57421875" style="50" customWidth="1"/>
    <col min="103" max="16384" width="9.140625" style="50" customWidth="1"/>
  </cols>
  <sheetData>
    <row r="1" spans="1:3" ht="66" customHeight="1">
      <c r="A1" s="50"/>
      <c r="C1" s="62"/>
    </row>
    <row r="2" spans="1:12" ht="26.25" customHeight="1">
      <c r="A2" s="50"/>
      <c r="B2" s="34" t="s">
        <v>71</v>
      </c>
      <c r="C2" s="1"/>
      <c r="D2" s="1"/>
      <c r="E2" s="1"/>
      <c r="F2" s="1"/>
      <c r="G2" s="1"/>
      <c r="H2" s="1"/>
      <c r="I2" s="1"/>
      <c r="J2" s="1"/>
      <c r="K2" s="1"/>
      <c r="L2" s="1"/>
    </row>
    <row r="3" spans="1:12" ht="18.75">
      <c r="A3" s="50"/>
      <c r="B3" s="36" t="s">
        <v>63</v>
      </c>
      <c r="C3" s="3"/>
      <c r="D3" s="1"/>
      <c r="E3" s="1"/>
      <c r="F3" s="1"/>
      <c r="G3" s="1"/>
      <c r="H3" s="1"/>
      <c r="I3" s="1"/>
      <c r="J3" s="1"/>
      <c r="K3" s="1"/>
      <c r="L3" s="1"/>
    </row>
    <row r="4" spans="1:12" ht="15.75">
      <c r="A4" s="50"/>
      <c r="B4" s="2" t="s">
        <v>0</v>
      </c>
      <c r="C4" s="3"/>
      <c r="D4" s="1"/>
      <c r="E4" s="1"/>
      <c r="F4" s="1"/>
      <c r="G4" s="1"/>
      <c r="H4" s="1"/>
      <c r="I4" s="1"/>
      <c r="J4" s="1"/>
      <c r="K4" s="1"/>
      <c r="L4" s="1"/>
    </row>
    <row r="5" spans="1:3" ht="15">
      <c r="A5" s="50"/>
      <c r="C5" s="1"/>
    </row>
    <row r="6" spans="1:101" ht="26.25">
      <c r="A6" s="50"/>
      <c r="B6" s="131" t="s">
        <v>1</v>
      </c>
      <c r="C6" s="1"/>
      <c r="D6" s="122" t="s">
        <v>79</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99"/>
    </row>
    <row r="7" spans="2:101" s="55" customFormat="1" ht="18.75" customHeight="1" thickBot="1">
      <c r="B7" s="132"/>
      <c r="C7" s="46"/>
      <c r="D7" s="118" t="s">
        <v>50</v>
      </c>
      <c r="E7" s="118"/>
      <c r="F7" s="118"/>
      <c r="G7" s="118"/>
      <c r="H7" s="118"/>
      <c r="I7" s="118"/>
      <c r="J7" s="118"/>
      <c r="K7" s="118"/>
      <c r="L7" s="118"/>
      <c r="M7" s="118"/>
      <c r="N7" s="118"/>
      <c r="O7" s="118"/>
      <c r="P7" s="118"/>
      <c r="Q7" s="118"/>
      <c r="R7" s="118"/>
      <c r="S7" s="118"/>
      <c r="T7" s="118"/>
      <c r="U7" s="118"/>
      <c r="V7" s="118"/>
      <c r="W7" s="118"/>
      <c r="X7" s="118"/>
      <c r="Y7" s="118"/>
      <c r="Z7" s="118"/>
      <c r="AA7" s="136"/>
      <c r="AB7" s="136"/>
      <c r="AC7" s="45"/>
      <c r="AD7" s="118" t="s">
        <v>2</v>
      </c>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44"/>
      <c r="BE7" s="118" t="s">
        <v>3</v>
      </c>
      <c r="BF7" s="118"/>
      <c r="BG7" s="118"/>
      <c r="BH7" s="118"/>
      <c r="BI7" s="118"/>
      <c r="BJ7" s="118"/>
      <c r="BK7" s="118"/>
      <c r="BL7" s="118"/>
      <c r="BM7" s="118"/>
      <c r="BN7" s="118"/>
      <c r="BO7" s="118"/>
      <c r="BP7" s="118"/>
      <c r="BQ7" s="118"/>
      <c r="BR7" s="118"/>
      <c r="BS7" s="118"/>
      <c r="BT7" s="118"/>
      <c r="BU7" s="118"/>
      <c r="BV7" s="118"/>
      <c r="BW7" s="118"/>
      <c r="BX7" s="118"/>
      <c r="BY7" s="118"/>
      <c r="BZ7" s="118"/>
      <c r="CA7" s="118"/>
      <c r="CC7" s="118" t="s">
        <v>54</v>
      </c>
      <c r="CD7" s="118"/>
      <c r="CE7" s="118"/>
      <c r="CF7" s="118"/>
      <c r="CG7" s="118"/>
      <c r="CH7" s="118"/>
      <c r="CI7" s="118"/>
      <c r="CJ7" s="118"/>
      <c r="CK7" s="118"/>
      <c r="CL7" s="118"/>
      <c r="CM7" s="118"/>
      <c r="CN7" s="118"/>
      <c r="CO7" s="118"/>
      <c r="CP7" s="118"/>
      <c r="CQ7" s="118"/>
      <c r="CR7" s="118"/>
      <c r="CS7" s="118"/>
      <c r="CT7" s="118"/>
      <c r="CU7" s="118"/>
      <c r="CV7" s="118"/>
      <c r="CW7" s="118"/>
    </row>
    <row r="8" spans="1:101" ht="33.75" customHeight="1">
      <c r="A8" s="50"/>
      <c r="B8" s="132"/>
      <c r="C8" s="1"/>
      <c r="D8" s="124" t="s">
        <v>57</v>
      </c>
      <c r="E8" s="124"/>
      <c r="F8" s="124"/>
      <c r="G8" s="124"/>
      <c r="H8" s="124"/>
      <c r="I8" s="124"/>
      <c r="J8" s="124"/>
      <c r="K8" s="124"/>
      <c r="L8" s="124"/>
      <c r="M8" s="124"/>
      <c r="N8" s="124"/>
      <c r="O8" s="125"/>
      <c r="P8" s="56" t="s">
        <v>60</v>
      </c>
      <c r="Q8" s="119" t="s">
        <v>4</v>
      </c>
      <c r="R8" s="120"/>
      <c r="S8" s="120"/>
      <c r="T8" s="121"/>
      <c r="U8" s="126" t="s">
        <v>5</v>
      </c>
      <c r="V8" s="124"/>
      <c r="W8" s="124"/>
      <c r="X8" s="124"/>
      <c r="Y8" s="124"/>
      <c r="Z8" s="124"/>
      <c r="AA8" s="127" t="s">
        <v>59</v>
      </c>
      <c r="AB8" s="134" t="s">
        <v>78</v>
      </c>
      <c r="AC8" s="42"/>
      <c r="AD8" s="124" t="s">
        <v>57</v>
      </c>
      <c r="AE8" s="124"/>
      <c r="AF8" s="124"/>
      <c r="AG8" s="124"/>
      <c r="AH8" s="124"/>
      <c r="AI8" s="125"/>
      <c r="AJ8" s="126" t="s">
        <v>60</v>
      </c>
      <c r="AK8" s="124"/>
      <c r="AL8" s="124"/>
      <c r="AM8" s="124"/>
      <c r="AN8" s="124"/>
      <c r="AO8" s="125"/>
      <c r="AP8" s="119" t="s">
        <v>4</v>
      </c>
      <c r="AQ8" s="120"/>
      <c r="AR8" s="120"/>
      <c r="AS8" s="120"/>
      <c r="AT8" s="120"/>
      <c r="AU8" s="121"/>
      <c r="AV8" s="119" t="s">
        <v>5</v>
      </c>
      <c r="AW8" s="120"/>
      <c r="AX8" s="120"/>
      <c r="AY8" s="120"/>
      <c r="AZ8" s="120"/>
      <c r="BA8" s="121"/>
      <c r="BB8" s="127" t="s">
        <v>59</v>
      </c>
      <c r="BC8" s="134" t="s">
        <v>78</v>
      </c>
      <c r="BD8" s="42"/>
      <c r="BE8" s="124" t="s">
        <v>57</v>
      </c>
      <c r="BF8" s="124"/>
      <c r="BG8" s="124"/>
      <c r="BH8" s="124"/>
      <c r="BI8" s="124"/>
      <c r="BJ8" s="125"/>
      <c r="BK8" s="126" t="s">
        <v>60</v>
      </c>
      <c r="BL8" s="124"/>
      <c r="BM8" s="125"/>
      <c r="BN8" s="119" t="s">
        <v>4</v>
      </c>
      <c r="BO8" s="120"/>
      <c r="BP8" s="120"/>
      <c r="BQ8" s="120"/>
      <c r="BR8" s="120"/>
      <c r="BS8" s="121"/>
      <c r="BT8" s="119" t="s">
        <v>5</v>
      </c>
      <c r="BU8" s="120"/>
      <c r="BV8" s="120"/>
      <c r="BW8" s="120"/>
      <c r="BX8" s="120"/>
      <c r="BY8" s="121"/>
      <c r="BZ8" s="127" t="s">
        <v>59</v>
      </c>
      <c r="CA8" s="134" t="s">
        <v>78</v>
      </c>
      <c r="CB8" s="42"/>
      <c r="CC8" s="43" t="s">
        <v>57</v>
      </c>
      <c r="CD8" s="49" t="s">
        <v>60</v>
      </c>
      <c r="CE8" s="119" t="s">
        <v>4</v>
      </c>
      <c r="CF8" s="120"/>
      <c r="CG8" s="121"/>
      <c r="CH8" s="119" t="s">
        <v>5</v>
      </c>
      <c r="CI8" s="120"/>
      <c r="CJ8" s="120"/>
      <c r="CK8" s="120"/>
      <c r="CL8" s="120"/>
      <c r="CM8" s="120"/>
      <c r="CN8" s="120"/>
      <c r="CO8" s="120"/>
      <c r="CP8" s="120"/>
      <c r="CQ8" s="120"/>
      <c r="CR8" s="120"/>
      <c r="CS8" s="120"/>
      <c r="CT8" s="120"/>
      <c r="CU8" s="121"/>
      <c r="CV8" s="127" t="s">
        <v>59</v>
      </c>
      <c r="CW8" s="134" t="s">
        <v>78</v>
      </c>
    </row>
    <row r="9" spans="1:101" ht="18" customHeight="1">
      <c r="A9" s="50"/>
      <c r="B9" s="132"/>
      <c r="C9" s="1"/>
      <c r="D9" s="48">
        <v>2000</v>
      </c>
      <c r="E9" s="48">
        <v>2001</v>
      </c>
      <c r="F9" s="48">
        <v>2002</v>
      </c>
      <c r="G9" s="48">
        <v>2003</v>
      </c>
      <c r="H9" s="48">
        <v>2004</v>
      </c>
      <c r="I9" s="48">
        <v>2005</v>
      </c>
      <c r="J9" s="48">
        <v>2006</v>
      </c>
      <c r="K9" s="48">
        <v>2007</v>
      </c>
      <c r="L9" s="48">
        <v>2008</v>
      </c>
      <c r="M9" s="48">
        <v>2009</v>
      </c>
      <c r="N9" s="48">
        <v>2010</v>
      </c>
      <c r="O9" s="47" t="s">
        <v>58</v>
      </c>
      <c r="P9" s="41" t="s">
        <v>58</v>
      </c>
      <c r="Q9" s="40">
        <v>2008</v>
      </c>
      <c r="R9" s="48">
        <v>2009</v>
      </c>
      <c r="S9" s="48">
        <v>2010</v>
      </c>
      <c r="T9" s="47" t="s">
        <v>58</v>
      </c>
      <c r="U9" s="40">
        <v>2006</v>
      </c>
      <c r="V9" s="48">
        <v>2007</v>
      </c>
      <c r="W9" s="48">
        <v>2008</v>
      </c>
      <c r="X9" s="48">
        <v>2009</v>
      </c>
      <c r="Y9" s="48">
        <v>2010</v>
      </c>
      <c r="Z9" s="101" t="s">
        <v>58</v>
      </c>
      <c r="AA9" s="128"/>
      <c r="AB9" s="135"/>
      <c r="AC9" s="39"/>
      <c r="AD9" s="48">
        <v>2011</v>
      </c>
      <c r="AE9" s="48">
        <v>2012</v>
      </c>
      <c r="AF9" s="48">
        <v>2013</v>
      </c>
      <c r="AG9" s="48">
        <v>2014</v>
      </c>
      <c r="AH9" s="48">
        <v>2015</v>
      </c>
      <c r="AI9" s="47" t="s">
        <v>58</v>
      </c>
      <c r="AJ9" s="40">
        <v>2011</v>
      </c>
      <c r="AK9" s="48">
        <v>2012</v>
      </c>
      <c r="AL9" s="48">
        <v>2013</v>
      </c>
      <c r="AM9" s="48">
        <v>2014</v>
      </c>
      <c r="AN9" s="48">
        <v>2015</v>
      </c>
      <c r="AO9" s="47" t="s">
        <v>58</v>
      </c>
      <c r="AP9" s="38">
        <v>2011</v>
      </c>
      <c r="AQ9" s="37">
        <v>2012</v>
      </c>
      <c r="AR9" s="37">
        <v>2013</v>
      </c>
      <c r="AS9" s="37">
        <v>2014</v>
      </c>
      <c r="AT9" s="37">
        <v>2015</v>
      </c>
      <c r="AU9" s="47" t="s">
        <v>58</v>
      </c>
      <c r="AV9" s="38">
        <v>2011</v>
      </c>
      <c r="AW9" s="37">
        <v>2012</v>
      </c>
      <c r="AX9" s="37">
        <v>2013</v>
      </c>
      <c r="AY9" s="37">
        <v>2014</v>
      </c>
      <c r="AZ9" s="37">
        <v>2015</v>
      </c>
      <c r="BA9" s="47" t="s">
        <v>58</v>
      </c>
      <c r="BB9" s="128"/>
      <c r="BC9" s="135"/>
      <c r="BD9" s="39"/>
      <c r="BE9" s="48">
        <v>2016</v>
      </c>
      <c r="BF9" s="48">
        <v>2017</v>
      </c>
      <c r="BG9" s="48">
        <v>2018</v>
      </c>
      <c r="BH9" s="48">
        <v>2019</v>
      </c>
      <c r="BI9" s="48">
        <v>2020</v>
      </c>
      <c r="BJ9" s="47" t="s">
        <v>58</v>
      </c>
      <c r="BK9" s="40">
        <v>2016</v>
      </c>
      <c r="BL9" s="48">
        <v>2017</v>
      </c>
      <c r="BM9" s="47" t="s">
        <v>58</v>
      </c>
      <c r="BN9" s="40">
        <v>2016</v>
      </c>
      <c r="BO9" s="48">
        <v>2017</v>
      </c>
      <c r="BP9" s="48">
        <v>2018</v>
      </c>
      <c r="BQ9" s="48">
        <v>2019</v>
      </c>
      <c r="BR9" s="48">
        <v>2020</v>
      </c>
      <c r="BS9" s="47" t="s">
        <v>58</v>
      </c>
      <c r="BT9" s="40">
        <v>2016</v>
      </c>
      <c r="BU9" s="48">
        <v>2017</v>
      </c>
      <c r="BV9" s="48">
        <v>2018</v>
      </c>
      <c r="BW9" s="48">
        <v>2019</v>
      </c>
      <c r="BX9" s="48">
        <v>2020</v>
      </c>
      <c r="BY9" s="47" t="s">
        <v>58</v>
      </c>
      <c r="BZ9" s="128"/>
      <c r="CA9" s="135"/>
      <c r="CB9" s="39"/>
      <c r="CC9" s="47" t="s">
        <v>58</v>
      </c>
      <c r="CD9" s="41" t="s">
        <v>58</v>
      </c>
      <c r="CE9" s="40">
        <v>2021</v>
      </c>
      <c r="CF9" s="48">
        <v>2022</v>
      </c>
      <c r="CG9" s="47" t="s">
        <v>58</v>
      </c>
      <c r="CH9" s="40">
        <v>2021</v>
      </c>
      <c r="CI9" s="48">
        <v>2022</v>
      </c>
      <c r="CJ9" s="48">
        <v>2023</v>
      </c>
      <c r="CK9" s="48">
        <v>2024</v>
      </c>
      <c r="CL9" s="48">
        <v>2025</v>
      </c>
      <c r="CM9" s="48">
        <v>2026</v>
      </c>
      <c r="CN9" s="48">
        <v>2027</v>
      </c>
      <c r="CO9" s="48">
        <v>2028</v>
      </c>
      <c r="CP9" s="48">
        <v>2029</v>
      </c>
      <c r="CQ9" s="48">
        <v>2030</v>
      </c>
      <c r="CR9" s="48">
        <v>2031</v>
      </c>
      <c r="CS9" s="48">
        <v>2032</v>
      </c>
      <c r="CT9" s="48">
        <v>2033</v>
      </c>
      <c r="CU9" s="47" t="s">
        <v>58</v>
      </c>
      <c r="CV9" s="128"/>
      <c r="CW9" s="135"/>
    </row>
    <row r="10" spans="1:101" ht="31.5" customHeight="1">
      <c r="A10" s="50"/>
      <c r="B10" s="28" t="s">
        <v>65</v>
      </c>
      <c r="C10" s="1"/>
      <c r="D10" s="57"/>
      <c r="E10" s="57"/>
      <c r="F10" s="57"/>
      <c r="G10" s="57"/>
      <c r="H10" s="57"/>
      <c r="I10" s="57"/>
      <c r="J10" s="57"/>
      <c r="K10" s="57"/>
      <c r="L10" s="57"/>
      <c r="M10" s="57"/>
      <c r="N10" s="57"/>
      <c r="O10" s="52"/>
      <c r="P10" s="52"/>
      <c r="Q10" s="57"/>
      <c r="R10" s="57"/>
      <c r="S10" s="57"/>
      <c r="T10" s="52"/>
      <c r="U10" s="57"/>
      <c r="V10" s="57"/>
      <c r="W10" s="57"/>
      <c r="X10" s="57"/>
      <c r="Y10" s="57"/>
      <c r="Z10" s="52"/>
      <c r="AA10" s="52"/>
      <c r="AB10" s="86"/>
      <c r="AC10" s="53"/>
      <c r="AD10" s="57"/>
      <c r="AE10" s="57"/>
      <c r="AF10" s="57"/>
      <c r="AG10" s="57"/>
      <c r="AH10" s="57"/>
      <c r="AI10" s="52"/>
      <c r="AJ10" s="57"/>
      <c r="AK10" s="57"/>
      <c r="AL10" s="57"/>
      <c r="AM10" s="57"/>
      <c r="AN10" s="57"/>
      <c r="AO10" s="52"/>
      <c r="AP10" s="57"/>
      <c r="AQ10" s="57"/>
      <c r="AR10" s="57"/>
      <c r="AS10" s="57"/>
      <c r="AT10" s="57"/>
      <c r="AU10" s="52"/>
      <c r="AV10" s="57"/>
      <c r="AW10" s="57"/>
      <c r="AX10" s="57"/>
      <c r="AY10" s="57"/>
      <c r="AZ10" s="57"/>
      <c r="BA10" s="52"/>
      <c r="BB10" s="52"/>
      <c r="BC10" s="86"/>
      <c r="BD10" s="53"/>
      <c r="BE10" s="57"/>
      <c r="BF10" s="57"/>
      <c r="BG10" s="57"/>
      <c r="BH10" s="57"/>
      <c r="BI10" s="57"/>
      <c r="BJ10" s="52"/>
      <c r="BK10" s="57"/>
      <c r="BL10" s="57"/>
      <c r="BM10" s="52"/>
      <c r="BN10" s="57"/>
      <c r="BO10" s="57"/>
      <c r="BP10" s="57"/>
      <c r="BQ10" s="57"/>
      <c r="BR10" s="57"/>
      <c r="BS10" s="52"/>
      <c r="BT10" s="57"/>
      <c r="BU10" s="57"/>
      <c r="BV10" s="57"/>
      <c r="BW10" s="57"/>
      <c r="BX10" s="57"/>
      <c r="BY10" s="52"/>
      <c r="BZ10" s="52"/>
      <c r="CA10" s="86"/>
      <c r="CB10" s="53"/>
      <c r="CC10" s="52"/>
      <c r="CD10" s="52"/>
      <c r="CE10" s="57"/>
      <c r="CF10" s="57"/>
      <c r="CG10" s="52"/>
      <c r="CH10" s="57"/>
      <c r="CI10" s="57"/>
      <c r="CJ10" s="57"/>
      <c r="CK10" s="57"/>
      <c r="CL10" s="57"/>
      <c r="CM10" s="57"/>
      <c r="CN10" s="57"/>
      <c r="CO10" s="57"/>
      <c r="CP10" s="57"/>
      <c r="CQ10" s="57"/>
      <c r="CR10" s="57"/>
      <c r="CS10" s="57"/>
      <c r="CT10" s="57"/>
      <c r="CU10" s="52"/>
      <c r="CV10" s="52"/>
      <c r="CW10" s="86"/>
    </row>
    <row r="11" spans="1:101" ht="15.75" customHeight="1">
      <c r="A11" s="50"/>
      <c r="B11" s="29" t="s">
        <v>20</v>
      </c>
      <c r="C11" s="1"/>
      <c r="D11" s="60"/>
      <c r="E11" s="60"/>
      <c r="F11" s="60"/>
      <c r="G11" s="60"/>
      <c r="H11" s="60"/>
      <c r="I11" s="60"/>
      <c r="J11" s="60"/>
      <c r="K11" s="60"/>
      <c r="L11" s="60"/>
      <c r="M11" s="60"/>
      <c r="N11" s="60"/>
      <c r="O11" s="54">
        <f>SUM(D11:N11)</f>
        <v>0</v>
      </c>
      <c r="P11" s="54"/>
      <c r="Q11" s="60"/>
      <c r="R11" s="60"/>
      <c r="S11" s="60"/>
      <c r="T11" s="54">
        <f>SUM(Q11:S11)</f>
        <v>0</v>
      </c>
      <c r="U11" s="60"/>
      <c r="V11" s="60"/>
      <c r="W11" s="60"/>
      <c r="X11" s="60"/>
      <c r="Y11" s="60"/>
      <c r="Z11" s="54">
        <f>SUM(U11:Y11)</f>
        <v>0</v>
      </c>
      <c r="AA11" s="54">
        <f>SUM(O11,P11,T11,Z11)</f>
        <v>0</v>
      </c>
      <c r="AB11" s="87">
        <f>IF(AA11=0,"",AA11/$AA$22)</f>
      </c>
      <c r="AC11" s="51"/>
      <c r="AD11" s="60"/>
      <c r="AE11" s="60"/>
      <c r="AF11" s="60"/>
      <c r="AG11" s="60">
        <v>30.742</v>
      </c>
      <c r="AH11" s="60">
        <v>29.45</v>
      </c>
      <c r="AI11" s="54">
        <f>SUM(AD11:AH11)</f>
        <v>60.192</v>
      </c>
      <c r="AJ11" s="60"/>
      <c r="AK11" s="60"/>
      <c r="AL11" s="60"/>
      <c r="AM11" s="60"/>
      <c r="AN11" s="60"/>
      <c r="AO11" s="54">
        <f>SUM(AJ11:AN11)</f>
        <v>0</v>
      </c>
      <c r="AP11" s="60"/>
      <c r="AQ11" s="60"/>
      <c r="AR11" s="60"/>
      <c r="AS11" s="60"/>
      <c r="AT11" s="60"/>
      <c r="AU11" s="54">
        <f>SUM(AP11:AT11)</f>
        <v>0</v>
      </c>
      <c r="AV11" s="60"/>
      <c r="AW11" s="60"/>
      <c r="AX11" s="60"/>
      <c r="AY11" s="60"/>
      <c r="AZ11" s="60"/>
      <c r="BA11" s="54">
        <f>SUM(AV11:AZ11)</f>
        <v>0</v>
      </c>
      <c r="BB11" s="54">
        <f>SUM(AI11,AO11,AU11,BA11)</f>
        <v>60.192</v>
      </c>
      <c r="BC11" s="87">
        <f>IF(BB11=0,"",BB11/$BB$22)</f>
        <v>0.35393671687708705</v>
      </c>
      <c r="BD11" s="51"/>
      <c r="BE11" s="60">
        <v>29.45</v>
      </c>
      <c r="BF11" s="60">
        <v>29.45</v>
      </c>
      <c r="BG11" s="60">
        <v>29.45</v>
      </c>
      <c r="BH11" s="60">
        <v>29.45</v>
      </c>
      <c r="BI11" s="60"/>
      <c r="BJ11" s="54">
        <f>SUM(BE11:BI11)</f>
        <v>117.8</v>
      </c>
      <c r="BK11" s="60"/>
      <c r="BL11" s="60"/>
      <c r="BM11" s="54">
        <f>SUM(BK11:BL11)</f>
        <v>0</v>
      </c>
      <c r="BN11" s="60">
        <v>0</v>
      </c>
      <c r="BO11" s="60">
        <v>0</v>
      </c>
      <c r="BP11" s="60">
        <v>0</v>
      </c>
      <c r="BQ11" s="60">
        <v>0</v>
      </c>
      <c r="BR11" s="60">
        <v>0</v>
      </c>
      <c r="BS11" s="54">
        <f>SUM(BN11:BR11)</f>
        <v>0</v>
      </c>
      <c r="BT11" s="60"/>
      <c r="BU11" s="60"/>
      <c r="BV11" s="60"/>
      <c r="BW11" s="60"/>
      <c r="BX11" s="60"/>
      <c r="BY11" s="54">
        <f>SUM(BT11:BX11)</f>
        <v>0</v>
      </c>
      <c r="BZ11" s="54">
        <f>SUM(BJ11,BM11,BS11,BY11)</f>
        <v>117.8</v>
      </c>
      <c r="CA11" s="87">
        <f>IF(BZ11=0,"",BZ11/$BZ$22)</f>
        <v>0.4218431681639473</v>
      </c>
      <c r="CB11" s="51"/>
      <c r="CC11" s="54"/>
      <c r="CD11" s="54"/>
      <c r="CE11" s="60"/>
      <c r="CF11" s="60"/>
      <c r="CG11" s="54">
        <f>SUM(CE11:CF11)</f>
        <v>0</v>
      </c>
      <c r="CH11" s="60">
        <v>0</v>
      </c>
      <c r="CI11" s="60">
        <v>0</v>
      </c>
      <c r="CJ11" s="60">
        <v>0</v>
      </c>
      <c r="CK11" s="60">
        <v>0</v>
      </c>
      <c r="CL11" s="60">
        <v>0</v>
      </c>
      <c r="CM11" s="60">
        <v>0</v>
      </c>
      <c r="CN11" s="60">
        <v>0</v>
      </c>
      <c r="CO11" s="60">
        <v>0</v>
      </c>
      <c r="CP11" s="60">
        <v>0</v>
      </c>
      <c r="CQ11" s="60">
        <v>0</v>
      </c>
      <c r="CR11" s="60"/>
      <c r="CS11" s="60"/>
      <c r="CT11" s="60"/>
      <c r="CU11" s="54">
        <f>SUM(CH11:CT11)</f>
        <v>0</v>
      </c>
      <c r="CV11" s="54">
        <f>SUM(CC11,CD11,CG11,CU11)</f>
        <v>0</v>
      </c>
      <c r="CW11" s="87">
        <f>IF(CV11=0,"",CV11/$CV$22)</f>
      </c>
    </row>
    <row r="12" spans="1:103" ht="15.75" customHeight="1">
      <c r="A12" s="50"/>
      <c r="B12" s="29" t="s">
        <v>25</v>
      </c>
      <c r="C12" s="1"/>
      <c r="D12" s="60"/>
      <c r="E12" s="60"/>
      <c r="F12" s="60"/>
      <c r="G12" s="60"/>
      <c r="H12" s="60"/>
      <c r="I12" s="60"/>
      <c r="J12" s="60"/>
      <c r="K12" s="60"/>
      <c r="L12" s="60"/>
      <c r="M12" s="60"/>
      <c r="N12" s="60"/>
      <c r="O12" s="54">
        <f>SUM(D12:N12)</f>
        <v>0</v>
      </c>
      <c r="P12" s="54"/>
      <c r="Q12" s="60"/>
      <c r="R12" s="60"/>
      <c r="S12" s="60"/>
      <c r="T12" s="54">
        <f>SUM(Q12:S12)</f>
        <v>0</v>
      </c>
      <c r="U12" s="60"/>
      <c r="V12" s="60"/>
      <c r="W12" s="60"/>
      <c r="X12" s="60"/>
      <c r="Y12" s="60"/>
      <c r="Z12" s="54">
        <f>SUM(U12:Y12)</f>
        <v>0</v>
      </c>
      <c r="AA12" s="54">
        <f>SUM(O12,P12,T12,Z12)</f>
        <v>0</v>
      </c>
      <c r="AB12" s="87">
        <f>IF(AA12=0,"",AA12/$AA$22)</f>
      </c>
      <c r="AC12" s="51"/>
      <c r="AD12" s="60"/>
      <c r="AE12" s="60"/>
      <c r="AF12" s="60"/>
      <c r="AG12" s="60"/>
      <c r="AH12" s="60">
        <v>4.8723</v>
      </c>
      <c r="AI12" s="54">
        <f>SUM(AD12:AH12)</f>
        <v>4.8723</v>
      </c>
      <c r="AJ12" s="60"/>
      <c r="AK12" s="60"/>
      <c r="AL12" s="60"/>
      <c r="AM12" s="60"/>
      <c r="AN12" s="60"/>
      <c r="AO12" s="54">
        <f>SUM(AJ12:AN12)</f>
        <v>0</v>
      </c>
      <c r="AP12" s="60"/>
      <c r="AQ12" s="60"/>
      <c r="AR12" s="60"/>
      <c r="AS12" s="60"/>
      <c r="AT12" s="60"/>
      <c r="AU12" s="54">
        <f>SUM(AP12:AT12)</f>
        <v>0</v>
      </c>
      <c r="AV12" s="60"/>
      <c r="AW12" s="60"/>
      <c r="AX12" s="60"/>
      <c r="AY12" s="60"/>
      <c r="AZ12" s="60"/>
      <c r="BA12" s="54">
        <f>SUM(AV12:AZ12)</f>
        <v>0</v>
      </c>
      <c r="BB12" s="54">
        <f>SUM(AI12,AO12,AU12,BA12)</f>
        <v>4.8723</v>
      </c>
      <c r="BC12" s="87">
        <f>IF(BB12=0,"",BB12/$BB$22)</f>
        <v>0.028649751887962375</v>
      </c>
      <c r="BD12" s="51"/>
      <c r="BE12" s="60">
        <v>22.7374</v>
      </c>
      <c r="BF12" s="60">
        <v>14.6169</v>
      </c>
      <c r="BG12" s="60">
        <v>6.4964</v>
      </c>
      <c r="BH12" s="60"/>
      <c r="BI12" s="60"/>
      <c r="BJ12" s="54">
        <f>SUM(BE12:BI12)</f>
        <v>43.8507</v>
      </c>
      <c r="BK12" s="60"/>
      <c r="BL12" s="60"/>
      <c r="BM12" s="54">
        <f>SUM(BK12:BL12)</f>
        <v>0</v>
      </c>
      <c r="BN12" s="60"/>
      <c r="BO12" s="60"/>
      <c r="BP12" s="60"/>
      <c r="BQ12" s="60">
        <v>0</v>
      </c>
      <c r="BR12" s="60">
        <v>0</v>
      </c>
      <c r="BS12" s="54">
        <f>SUM(BN12:BR12)</f>
        <v>0</v>
      </c>
      <c r="BT12" s="60"/>
      <c r="BU12" s="60"/>
      <c r="BV12" s="60"/>
      <c r="BW12" s="60"/>
      <c r="BX12" s="60"/>
      <c r="BY12" s="54">
        <f>SUM(BT12:BX12)</f>
        <v>0</v>
      </c>
      <c r="BZ12" s="54">
        <f>SUM(BJ12,BM12,BS12,BY12)</f>
        <v>43.8507</v>
      </c>
      <c r="CA12" s="87">
        <f>IF(BZ12=0,"",BZ12/$BZ$22)</f>
        <v>0.1570298659949644</v>
      </c>
      <c r="CB12" s="51"/>
      <c r="CC12" s="54"/>
      <c r="CD12" s="54"/>
      <c r="CE12" s="60"/>
      <c r="CF12" s="60"/>
      <c r="CG12" s="54">
        <f>SUM(CE12:CF12)</f>
        <v>0</v>
      </c>
      <c r="CH12" s="60"/>
      <c r="CI12" s="60"/>
      <c r="CJ12" s="60"/>
      <c r="CK12" s="60"/>
      <c r="CL12" s="60"/>
      <c r="CM12" s="60"/>
      <c r="CN12" s="60"/>
      <c r="CO12" s="60"/>
      <c r="CP12" s="60"/>
      <c r="CQ12" s="60">
        <v>0</v>
      </c>
      <c r="CR12" s="60"/>
      <c r="CS12" s="60"/>
      <c r="CT12" s="60"/>
      <c r="CU12" s="54">
        <f>SUM(CH12:CT12)</f>
        <v>0</v>
      </c>
      <c r="CV12" s="54">
        <f>SUM(CC12,CD12,CG12,CU12)</f>
        <v>0</v>
      </c>
      <c r="CW12" s="87">
        <f>IF(CV12=0,"",CV12/$CV$22)</f>
      </c>
      <c r="CY12" s="35"/>
    </row>
    <row r="13" spans="1:101" ht="30">
      <c r="A13" s="50"/>
      <c r="B13" s="81" t="s">
        <v>66</v>
      </c>
      <c r="C13" s="1"/>
      <c r="D13" s="73">
        <f aca="true" t="shared" si="0" ref="D13:AA13">SUM(D11:D12)</f>
        <v>0</v>
      </c>
      <c r="E13" s="73">
        <f t="shared" si="0"/>
        <v>0</v>
      </c>
      <c r="F13" s="73">
        <f t="shared" si="0"/>
        <v>0</v>
      </c>
      <c r="G13" s="73">
        <f t="shared" si="0"/>
        <v>0</v>
      </c>
      <c r="H13" s="73">
        <f t="shared" si="0"/>
        <v>0</v>
      </c>
      <c r="I13" s="73">
        <f t="shared" si="0"/>
        <v>0</v>
      </c>
      <c r="J13" s="73">
        <f t="shared" si="0"/>
        <v>0</v>
      </c>
      <c r="K13" s="73">
        <f t="shared" si="0"/>
        <v>0</v>
      </c>
      <c r="L13" s="73">
        <f t="shared" si="0"/>
        <v>0</v>
      </c>
      <c r="M13" s="73">
        <f t="shared" si="0"/>
        <v>0</v>
      </c>
      <c r="N13" s="73">
        <f t="shared" si="0"/>
        <v>0</v>
      </c>
      <c r="O13" s="74">
        <f t="shared" si="0"/>
        <v>0</v>
      </c>
      <c r="P13" s="74">
        <f t="shared" si="0"/>
        <v>0</v>
      </c>
      <c r="Q13" s="73">
        <f t="shared" si="0"/>
        <v>0</v>
      </c>
      <c r="R13" s="73">
        <f t="shared" si="0"/>
        <v>0</v>
      </c>
      <c r="S13" s="73">
        <f t="shared" si="0"/>
        <v>0</v>
      </c>
      <c r="T13" s="74">
        <f t="shared" si="0"/>
        <v>0</v>
      </c>
      <c r="U13" s="73">
        <f t="shared" si="0"/>
        <v>0</v>
      </c>
      <c r="V13" s="73">
        <f t="shared" si="0"/>
        <v>0</v>
      </c>
      <c r="W13" s="73">
        <f t="shared" si="0"/>
        <v>0</v>
      </c>
      <c r="X13" s="73">
        <f t="shared" si="0"/>
        <v>0</v>
      </c>
      <c r="Y13" s="73">
        <f t="shared" si="0"/>
        <v>0</v>
      </c>
      <c r="Z13" s="74">
        <f t="shared" si="0"/>
        <v>0</v>
      </c>
      <c r="AA13" s="102">
        <f t="shared" si="0"/>
        <v>0</v>
      </c>
      <c r="AB13" s="103">
        <f>IF(AA13=0,"",AA13/$AA$22)</f>
      </c>
      <c r="AC13" s="53"/>
      <c r="AD13" s="73">
        <f aca="true" t="shared" si="1" ref="AD13:BB13">SUM(AD11:AD12)</f>
        <v>0</v>
      </c>
      <c r="AE13" s="73">
        <f t="shared" si="1"/>
        <v>0</v>
      </c>
      <c r="AF13" s="73">
        <f t="shared" si="1"/>
        <v>0</v>
      </c>
      <c r="AG13" s="73">
        <f t="shared" si="1"/>
        <v>30.742</v>
      </c>
      <c r="AH13" s="73">
        <f t="shared" si="1"/>
        <v>34.3223</v>
      </c>
      <c r="AI13" s="74">
        <f t="shared" si="1"/>
        <v>65.0643</v>
      </c>
      <c r="AJ13" s="73">
        <f t="shared" si="1"/>
        <v>0</v>
      </c>
      <c r="AK13" s="73">
        <f t="shared" si="1"/>
        <v>0</v>
      </c>
      <c r="AL13" s="73">
        <f t="shared" si="1"/>
        <v>0</v>
      </c>
      <c r="AM13" s="73">
        <f t="shared" si="1"/>
        <v>0</v>
      </c>
      <c r="AN13" s="73">
        <f t="shared" si="1"/>
        <v>0</v>
      </c>
      <c r="AO13" s="74">
        <f t="shared" si="1"/>
        <v>0</v>
      </c>
      <c r="AP13" s="73">
        <f t="shared" si="1"/>
        <v>0</v>
      </c>
      <c r="AQ13" s="73">
        <f t="shared" si="1"/>
        <v>0</v>
      </c>
      <c r="AR13" s="73">
        <f t="shared" si="1"/>
        <v>0</v>
      </c>
      <c r="AS13" s="73">
        <f t="shared" si="1"/>
        <v>0</v>
      </c>
      <c r="AT13" s="73">
        <f t="shared" si="1"/>
        <v>0</v>
      </c>
      <c r="AU13" s="74">
        <f t="shared" si="1"/>
        <v>0</v>
      </c>
      <c r="AV13" s="73">
        <f t="shared" si="1"/>
        <v>0</v>
      </c>
      <c r="AW13" s="73">
        <f t="shared" si="1"/>
        <v>0</v>
      </c>
      <c r="AX13" s="73">
        <f t="shared" si="1"/>
        <v>0</v>
      </c>
      <c r="AY13" s="73">
        <f t="shared" si="1"/>
        <v>0</v>
      </c>
      <c r="AZ13" s="73">
        <f t="shared" si="1"/>
        <v>0</v>
      </c>
      <c r="BA13" s="74">
        <f t="shared" si="1"/>
        <v>0</v>
      </c>
      <c r="BB13" s="102">
        <f t="shared" si="1"/>
        <v>65.0643</v>
      </c>
      <c r="BC13" s="103">
        <f>IF(BB13=0,"",BB13/$BB$22)</f>
        <v>0.3825864687650495</v>
      </c>
      <c r="BD13" s="53"/>
      <c r="BE13" s="73">
        <f aca="true" t="shared" si="2" ref="BE13:BZ13">SUM(BE11:BE12)</f>
        <v>52.1874</v>
      </c>
      <c r="BF13" s="73">
        <f t="shared" si="2"/>
        <v>44.0669</v>
      </c>
      <c r="BG13" s="73">
        <f t="shared" si="2"/>
        <v>35.9464</v>
      </c>
      <c r="BH13" s="73">
        <f t="shared" si="2"/>
        <v>29.45</v>
      </c>
      <c r="BI13" s="73">
        <f t="shared" si="2"/>
        <v>0</v>
      </c>
      <c r="BJ13" s="74">
        <f t="shared" si="2"/>
        <v>161.6507</v>
      </c>
      <c r="BK13" s="73">
        <f t="shared" si="2"/>
        <v>0</v>
      </c>
      <c r="BL13" s="73">
        <f t="shared" si="2"/>
        <v>0</v>
      </c>
      <c r="BM13" s="74">
        <f t="shared" si="2"/>
        <v>0</v>
      </c>
      <c r="BN13" s="73">
        <f t="shared" si="2"/>
        <v>0</v>
      </c>
      <c r="BO13" s="73">
        <f t="shared" si="2"/>
        <v>0</v>
      </c>
      <c r="BP13" s="73">
        <f t="shared" si="2"/>
        <v>0</v>
      </c>
      <c r="BQ13" s="73">
        <f t="shared" si="2"/>
        <v>0</v>
      </c>
      <c r="BR13" s="73">
        <f t="shared" si="2"/>
        <v>0</v>
      </c>
      <c r="BS13" s="74">
        <f t="shared" si="2"/>
        <v>0</v>
      </c>
      <c r="BT13" s="73">
        <f t="shared" si="2"/>
        <v>0</v>
      </c>
      <c r="BU13" s="73">
        <f t="shared" si="2"/>
        <v>0</v>
      </c>
      <c r="BV13" s="73">
        <f t="shared" si="2"/>
        <v>0</v>
      </c>
      <c r="BW13" s="73">
        <f t="shared" si="2"/>
        <v>0</v>
      </c>
      <c r="BX13" s="73">
        <f t="shared" si="2"/>
        <v>0</v>
      </c>
      <c r="BY13" s="74">
        <f t="shared" si="2"/>
        <v>0</v>
      </c>
      <c r="BZ13" s="102">
        <f t="shared" si="2"/>
        <v>161.6507</v>
      </c>
      <c r="CA13" s="103">
        <f>IF(BZ13=0,"",BZ13/$BZ$22)</f>
        <v>0.5788730341589117</v>
      </c>
      <c r="CB13" s="53"/>
      <c r="CC13" s="74">
        <f aca="true" t="shared" si="3" ref="CC13:CV13">SUM(CC11:CC12)</f>
        <v>0</v>
      </c>
      <c r="CD13" s="74">
        <f t="shared" si="3"/>
        <v>0</v>
      </c>
      <c r="CE13" s="73">
        <f t="shared" si="3"/>
        <v>0</v>
      </c>
      <c r="CF13" s="73">
        <f t="shared" si="3"/>
        <v>0</v>
      </c>
      <c r="CG13" s="74">
        <f t="shared" si="3"/>
        <v>0</v>
      </c>
      <c r="CH13" s="73">
        <f t="shared" si="3"/>
        <v>0</v>
      </c>
      <c r="CI13" s="73">
        <f t="shared" si="3"/>
        <v>0</v>
      </c>
      <c r="CJ13" s="73">
        <f t="shared" si="3"/>
        <v>0</v>
      </c>
      <c r="CK13" s="73">
        <f t="shared" si="3"/>
        <v>0</v>
      </c>
      <c r="CL13" s="73">
        <f t="shared" si="3"/>
        <v>0</v>
      </c>
      <c r="CM13" s="73">
        <f t="shared" si="3"/>
        <v>0</v>
      </c>
      <c r="CN13" s="73">
        <f t="shared" si="3"/>
        <v>0</v>
      </c>
      <c r="CO13" s="73">
        <f t="shared" si="3"/>
        <v>0</v>
      </c>
      <c r="CP13" s="73">
        <f t="shared" si="3"/>
        <v>0</v>
      </c>
      <c r="CQ13" s="73">
        <f t="shared" si="3"/>
        <v>0</v>
      </c>
      <c r="CR13" s="73">
        <f t="shared" si="3"/>
        <v>0</v>
      </c>
      <c r="CS13" s="73">
        <f t="shared" si="3"/>
        <v>0</v>
      </c>
      <c r="CT13" s="73">
        <f t="shared" si="3"/>
        <v>0</v>
      </c>
      <c r="CU13" s="74">
        <f t="shared" si="3"/>
        <v>0</v>
      </c>
      <c r="CV13" s="102">
        <f t="shared" si="3"/>
        <v>0</v>
      </c>
      <c r="CW13" s="103">
        <f>IF(CV13=0,"",CV13/$CV$22)</f>
      </c>
    </row>
    <row r="14" ht="11.25" customHeight="1">
      <c r="A14" s="50"/>
    </row>
    <row r="15" spans="1:101" ht="31.5" customHeight="1">
      <c r="A15" s="50"/>
      <c r="B15" s="28" t="s">
        <v>67</v>
      </c>
      <c r="C15" s="1"/>
      <c r="D15" s="57"/>
      <c r="E15" s="57"/>
      <c r="F15" s="57"/>
      <c r="G15" s="57"/>
      <c r="H15" s="57"/>
      <c r="I15" s="57"/>
      <c r="J15" s="57"/>
      <c r="K15" s="57"/>
      <c r="L15" s="57"/>
      <c r="M15" s="57"/>
      <c r="N15" s="57"/>
      <c r="O15" s="52"/>
      <c r="P15" s="52"/>
      <c r="Q15" s="57"/>
      <c r="R15" s="57"/>
      <c r="S15" s="57"/>
      <c r="T15" s="52"/>
      <c r="U15" s="57"/>
      <c r="V15" s="57"/>
      <c r="W15" s="57"/>
      <c r="X15" s="57"/>
      <c r="Y15" s="57"/>
      <c r="Z15" s="52"/>
      <c r="AA15" s="52"/>
      <c r="AB15" s="89"/>
      <c r="AC15" s="53"/>
      <c r="AD15" s="57"/>
      <c r="AE15" s="57"/>
      <c r="AF15" s="57"/>
      <c r="AG15" s="57"/>
      <c r="AH15" s="57"/>
      <c r="AI15" s="52"/>
      <c r="AJ15" s="57"/>
      <c r="AK15" s="57"/>
      <c r="AL15" s="57"/>
      <c r="AM15" s="57"/>
      <c r="AN15" s="57"/>
      <c r="AO15" s="52"/>
      <c r="AP15" s="57"/>
      <c r="AQ15" s="57"/>
      <c r="AR15" s="57"/>
      <c r="AS15" s="57"/>
      <c r="AT15" s="57"/>
      <c r="AU15" s="52"/>
      <c r="AV15" s="57"/>
      <c r="AW15" s="57"/>
      <c r="AX15" s="57"/>
      <c r="AY15" s="57"/>
      <c r="AZ15" s="57"/>
      <c r="BA15" s="52"/>
      <c r="BB15" s="52"/>
      <c r="BC15" s="89"/>
      <c r="BD15" s="53"/>
      <c r="BE15" s="57"/>
      <c r="BF15" s="57"/>
      <c r="BG15" s="57"/>
      <c r="BH15" s="57"/>
      <c r="BI15" s="57"/>
      <c r="BJ15" s="52"/>
      <c r="BK15" s="57"/>
      <c r="BL15" s="57"/>
      <c r="BM15" s="52"/>
      <c r="BN15" s="57"/>
      <c r="BO15" s="57"/>
      <c r="BP15" s="57"/>
      <c r="BQ15" s="57"/>
      <c r="BR15" s="57"/>
      <c r="BS15" s="52"/>
      <c r="BT15" s="57"/>
      <c r="BU15" s="57"/>
      <c r="BV15" s="57"/>
      <c r="BW15" s="57"/>
      <c r="BX15" s="57"/>
      <c r="BY15" s="52"/>
      <c r="BZ15" s="52"/>
      <c r="CA15" s="89"/>
      <c r="CB15" s="53"/>
      <c r="CC15" s="52"/>
      <c r="CD15" s="52"/>
      <c r="CE15" s="57"/>
      <c r="CF15" s="57"/>
      <c r="CG15" s="52"/>
      <c r="CH15" s="57"/>
      <c r="CI15" s="57"/>
      <c r="CJ15" s="57"/>
      <c r="CK15" s="57"/>
      <c r="CL15" s="57"/>
      <c r="CM15" s="57"/>
      <c r="CN15" s="57"/>
      <c r="CO15" s="57"/>
      <c r="CP15" s="57"/>
      <c r="CQ15" s="57"/>
      <c r="CR15" s="57"/>
      <c r="CS15" s="57"/>
      <c r="CT15" s="57"/>
      <c r="CU15" s="52"/>
      <c r="CV15" s="52"/>
      <c r="CW15" s="89"/>
    </row>
    <row r="16" spans="1:101" ht="15.75" customHeight="1">
      <c r="A16" s="50"/>
      <c r="B16" s="29" t="s">
        <v>7</v>
      </c>
      <c r="C16" s="1"/>
      <c r="D16" s="60"/>
      <c r="E16" s="60"/>
      <c r="F16" s="60"/>
      <c r="G16" s="60"/>
      <c r="H16" s="60"/>
      <c r="I16" s="60"/>
      <c r="J16" s="60"/>
      <c r="K16" s="60"/>
      <c r="L16" s="60"/>
      <c r="M16" s="60"/>
      <c r="N16" s="60"/>
      <c r="O16" s="54">
        <f>SUM(D16:N16)</f>
        <v>0</v>
      </c>
      <c r="P16" s="54"/>
      <c r="Q16" s="60"/>
      <c r="R16" s="60"/>
      <c r="S16" s="60"/>
      <c r="T16" s="54">
        <f>SUM(Q16:S16)</f>
        <v>0</v>
      </c>
      <c r="U16" s="60"/>
      <c r="V16" s="60"/>
      <c r="W16" s="60"/>
      <c r="X16" s="60"/>
      <c r="Y16" s="60"/>
      <c r="Z16" s="54">
        <f>SUM(U16:Y16)</f>
        <v>0</v>
      </c>
      <c r="AA16" s="54">
        <f>SUM(O16,P16,T16,Z16)</f>
        <v>0</v>
      </c>
      <c r="AB16" s="87">
        <f aca="true" t="shared" si="4" ref="AB16:AB22">IF(AA16=0,"",AA16/$AA$22)</f>
      </c>
      <c r="AC16" s="53"/>
      <c r="AD16" s="60"/>
      <c r="AE16" s="60"/>
      <c r="AF16" s="60"/>
      <c r="AG16" s="60"/>
      <c r="AH16" s="60">
        <v>105</v>
      </c>
      <c r="AI16" s="54">
        <f>SUM(AD16:AH16)</f>
        <v>105</v>
      </c>
      <c r="AJ16" s="60"/>
      <c r="AK16" s="60"/>
      <c r="AL16" s="60"/>
      <c r="AM16" s="60"/>
      <c r="AN16" s="60"/>
      <c r="AO16" s="54">
        <f>SUM(AJ16:AN16)</f>
        <v>0</v>
      </c>
      <c r="AP16" s="60"/>
      <c r="AQ16" s="60"/>
      <c r="AR16" s="60"/>
      <c r="AS16" s="60"/>
      <c r="AT16" s="60"/>
      <c r="AU16" s="54">
        <f>SUM(AP16:AT16)</f>
        <v>0</v>
      </c>
      <c r="AV16" s="60"/>
      <c r="AW16" s="60"/>
      <c r="AX16" s="60"/>
      <c r="AY16" s="60"/>
      <c r="AZ16" s="60"/>
      <c r="BA16" s="54">
        <f>SUM(AV16:AZ16)</f>
        <v>0</v>
      </c>
      <c r="BB16" s="54">
        <f>SUM(AI16,AO16,AU16,BA16)</f>
        <v>105</v>
      </c>
      <c r="BC16" s="87">
        <f aca="true" t="shared" si="5" ref="BC16:BC22">IF(BB16=0,"",BB16/$BB$22)</f>
        <v>0.6174135312349506</v>
      </c>
      <c r="BD16" s="53"/>
      <c r="BE16" s="60">
        <v>33</v>
      </c>
      <c r="BF16" s="60">
        <v>40</v>
      </c>
      <c r="BG16" s="60">
        <v>44.6</v>
      </c>
      <c r="BH16" s="60"/>
      <c r="BI16" s="60"/>
      <c r="BJ16" s="54">
        <f>SUM(BE16:BI16)</f>
        <v>117.6</v>
      </c>
      <c r="BK16" s="60"/>
      <c r="BL16" s="60"/>
      <c r="BM16" s="54">
        <f>SUM(BK16:BL16)</f>
        <v>0</v>
      </c>
      <c r="BN16" s="60">
        <v>0</v>
      </c>
      <c r="BO16" s="60">
        <v>0</v>
      </c>
      <c r="BP16" s="60">
        <v>0</v>
      </c>
      <c r="BQ16" s="60">
        <v>0</v>
      </c>
      <c r="BR16" s="60">
        <v>0</v>
      </c>
      <c r="BS16" s="54">
        <f>SUM(BN16:BR16)</f>
        <v>0</v>
      </c>
      <c r="BT16" s="60"/>
      <c r="BU16" s="60"/>
      <c r="BV16" s="60"/>
      <c r="BW16" s="60"/>
      <c r="BX16" s="60"/>
      <c r="BY16" s="54">
        <f>SUM(BT16:BX16)</f>
        <v>0</v>
      </c>
      <c r="BZ16" s="54">
        <f>SUM(BJ16,BM16,BS16,BY16)</f>
        <v>117.6</v>
      </c>
      <c r="CA16" s="87">
        <f aca="true" t="shared" si="6" ref="CA16:CA22">IF(BZ16=0,"",BZ16/$BZ$22)</f>
        <v>0.4211269658410883</v>
      </c>
      <c r="CB16" s="53"/>
      <c r="CC16" s="54"/>
      <c r="CD16" s="54"/>
      <c r="CE16" s="60"/>
      <c r="CF16" s="60"/>
      <c r="CG16" s="54">
        <f>SUM(CE16:CF16)</f>
        <v>0</v>
      </c>
      <c r="CH16" s="60"/>
      <c r="CI16" s="60"/>
      <c r="CJ16" s="60"/>
      <c r="CK16" s="60"/>
      <c r="CL16" s="60"/>
      <c r="CM16" s="60"/>
      <c r="CN16" s="60"/>
      <c r="CO16" s="60"/>
      <c r="CP16" s="60"/>
      <c r="CQ16" s="60"/>
      <c r="CR16" s="60"/>
      <c r="CS16" s="60"/>
      <c r="CT16" s="60"/>
      <c r="CU16" s="54">
        <f>SUM(CH16:CT16)</f>
        <v>0</v>
      </c>
      <c r="CV16" s="54">
        <f>SUM(CC16,CD16,CG16,CU16)</f>
        <v>0</v>
      </c>
      <c r="CW16" s="87">
        <f aca="true" t="shared" si="7" ref="CW16:CW22">IF(CV16=0,"",CV16/$CV$22)</f>
      </c>
    </row>
    <row r="17" spans="1:101" ht="19.5" customHeight="1">
      <c r="A17" s="50"/>
      <c r="B17" s="82" t="s">
        <v>68</v>
      </c>
      <c r="C17" s="1"/>
      <c r="D17" s="75">
        <f aca="true" t="shared" si="8" ref="D17:AA17">SUM(D16:D16)</f>
        <v>0</v>
      </c>
      <c r="E17" s="75">
        <f t="shared" si="8"/>
        <v>0</v>
      </c>
      <c r="F17" s="75">
        <f t="shared" si="8"/>
        <v>0</v>
      </c>
      <c r="G17" s="75">
        <f t="shared" si="8"/>
        <v>0</v>
      </c>
      <c r="H17" s="75">
        <f t="shared" si="8"/>
        <v>0</v>
      </c>
      <c r="I17" s="75">
        <f t="shared" si="8"/>
        <v>0</v>
      </c>
      <c r="J17" s="75">
        <f t="shared" si="8"/>
        <v>0</v>
      </c>
      <c r="K17" s="75">
        <f t="shared" si="8"/>
        <v>0</v>
      </c>
      <c r="L17" s="75">
        <f t="shared" si="8"/>
        <v>0</v>
      </c>
      <c r="M17" s="75">
        <f t="shared" si="8"/>
        <v>0</v>
      </c>
      <c r="N17" s="75">
        <f t="shared" si="8"/>
        <v>0</v>
      </c>
      <c r="O17" s="76">
        <f t="shared" si="8"/>
        <v>0</v>
      </c>
      <c r="P17" s="76">
        <f t="shared" si="8"/>
        <v>0</v>
      </c>
      <c r="Q17" s="75">
        <f t="shared" si="8"/>
        <v>0</v>
      </c>
      <c r="R17" s="75">
        <f t="shared" si="8"/>
        <v>0</v>
      </c>
      <c r="S17" s="75">
        <f t="shared" si="8"/>
        <v>0</v>
      </c>
      <c r="T17" s="76">
        <f t="shared" si="8"/>
        <v>0</v>
      </c>
      <c r="U17" s="75">
        <f t="shared" si="8"/>
        <v>0</v>
      </c>
      <c r="V17" s="75">
        <f t="shared" si="8"/>
        <v>0</v>
      </c>
      <c r="W17" s="75">
        <f t="shared" si="8"/>
        <v>0</v>
      </c>
      <c r="X17" s="75">
        <f t="shared" si="8"/>
        <v>0</v>
      </c>
      <c r="Y17" s="75">
        <f t="shared" si="8"/>
        <v>0</v>
      </c>
      <c r="Z17" s="76">
        <f t="shared" si="8"/>
        <v>0</v>
      </c>
      <c r="AA17" s="76">
        <f t="shared" si="8"/>
        <v>0</v>
      </c>
      <c r="AB17" s="90">
        <f t="shared" si="4"/>
      </c>
      <c r="AC17" s="53"/>
      <c r="AD17" s="75">
        <f aca="true" t="shared" si="9" ref="AD17:BB17">SUM(AD16:AD16)</f>
        <v>0</v>
      </c>
      <c r="AE17" s="75">
        <f t="shared" si="9"/>
        <v>0</v>
      </c>
      <c r="AF17" s="75">
        <f t="shared" si="9"/>
        <v>0</v>
      </c>
      <c r="AG17" s="75">
        <f t="shared" si="9"/>
        <v>0</v>
      </c>
      <c r="AH17" s="75">
        <f t="shared" si="9"/>
        <v>105</v>
      </c>
      <c r="AI17" s="76">
        <f t="shared" si="9"/>
        <v>105</v>
      </c>
      <c r="AJ17" s="75">
        <f t="shared" si="9"/>
        <v>0</v>
      </c>
      <c r="AK17" s="75">
        <f t="shared" si="9"/>
        <v>0</v>
      </c>
      <c r="AL17" s="75">
        <f t="shared" si="9"/>
        <v>0</v>
      </c>
      <c r="AM17" s="75">
        <f t="shared" si="9"/>
        <v>0</v>
      </c>
      <c r="AN17" s="75">
        <f t="shared" si="9"/>
        <v>0</v>
      </c>
      <c r="AO17" s="76">
        <f t="shared" si="9"/>
        <v>0</v>
      </c>
      <c r="AP17" s="75">
        <f t="shared" si="9"/>
        <v>0</v>
      </c>
      <c r="AQ17" s="75">
        <f t="shared" si="9"/>
        <v>0</v>
      </c>
      <c r="AR17" s="75">
        <f t="shared" si="9"/>
        <v>0</v>
      </c>
      <c r="AS17" s="75">
        <f t="shared" si="9"/>
        <v>0</v>
      </c>
      <c r="AT17" s="75">
        <f t="shared" si="9"/>
        <v>0</v>
      </c>
      <c r="AU17" s="76">
        <f t="shared" si="9"/>
        <v>0</v>
      </c>
      <c r="AV17" s="75">
        <f t="shared" si="9"/>
        <v>0</v>
      </c>
      <c r="AW17" s="75">
        <f t="shared" si="9"/>
        <v>0</v>
      </c>
      <c r="AX17" s="75">
        <f t="shared" si="9"/>
        <v>0</v>
      </c>
      <c r="AY17" s="75">
        <f t="shared" si="9"/>
        <v>0</v>
      </c>
      <c r="AZ17" s="75">
        <f t="shared" si="9"/>
        <v>0</v>
      </c>
      <c r="BA17" s="76">
        <f t="shared" si="9"/>
        <v>0</v>
      </c>
      <c r="BB17" s="76">
        <f t="shared" si="9"/>
        <v>105</v>
      </c>
      <c r="BC17" s="90">
        <f t="shared" si="5"/>
        <v>0.6174135312349506</v>
      </c>
      <c r="BD17" s="53"/>
      <c r="BE17" s="75">
        <f aca="true" t="shared" si="10" ref="BE17:BZ17">SUM(BE16:BE16)</f>
        <v>33</v>
      </c>
      <c r="BF17" s="75">
        <f t="shared" si="10"/>
        <v>40</v>
      </c>
      <c r="BG17" s="75">
        <f t="shared" si="10"/>
        <v>44.6</v>
      </c>
      <c r="BH17" s="75">
        <f t="shared" si="10"/>
        <v>0</v>
      </c>
      <c r="BI17" s="75">
        <f t="shared" si="10"/>
        <v>0</v>
      </c>
      <c r="BJ17" s="76">
        <f t="shared" si="10"/>
        <v>117.6</v>
      </c>
      <c r="BK17" s="75">
        <f t="shared" si="10"/>
        <v>0</v>
      </c>
      <c r="BL17" s="75">
        <f t="shared" si="10"/>
        <v>0</v>
      </c>
      <c r="BM17" s="76">
        <f t="shared" si="10"/>
        <v>0</v>
      </c>
      <c r="BN17" s="75">
        <f t="shared" si="10"/>
        <v>0</v>
      </c>
      <c r="BO17" s="75">
        <f t="shared" si="10"/>
        <v>0</v>
      </c>
      <c r="BP17" s="75">
        <f t="shared" si="10"/>
        <v>0</v>
      </c>
      <c r="BQ17" s="75">
        <f t="shared" si="10"/>
        <v>0</v>
      </c>
      <c r="BR17" s="75">
        <f t="shared" si="10"/>
        <v>0</v>
      </c>
      <c r="BS17" s="76">
        <f t="shared" si="10"/>
        <v>0</v>
      </c>
      <c r="BT17" s="75">
        <f t="shared" si="10"/>
        <v>0</v>
      </c>
      <c r="BU17" s="75">
        <f t="shared" si="10"/>
        <v>0</v>
      </c>
      <c r="BV17" s="75">
        <f t="shared" si="10"/>
        <v>0</v>
      </c>
      <c r="BW17" s="75">
        <f t="shared" si="10"/>
        <v>0</v>
      </c>
      <c r="BX17" s="75">
        <f t="shared" si="10"/>
        <v>0</v>
      </c>
      <c r="BY17" s="76">
        <f t="shared" si="10"/>
        <v>0</v>
      </c>
      <c r="BZ17" s="76">
        <f t="shared" si="10"/>
        <v>117.6</v>
      </c>
      <c r="CA17" s="90">
        <f t="shared" si="6"/>
        <v>0.4211269658410883</v>
      </c>
      <c r="CB17" s="53"/>
      <c r="CC17" s="76">
        <f aca="true" t="shared" si="11" ref="CC17:CV17">SUM(CC16:CC16)</f>
        <v>0</v>
      </c>
      <c r="CD17" s="76">
        <f t="shared" si="11"/>
        <v>0</v>
      </c>
      <c r="CE17" s="75">
        <f t="shared" si="11"/>
        <v>0</v>
      </c>
      <c r="CF17" s="75">
        <f t="shared" si="11"/>
        <v>0</v>
      </c>
      <c r="CG17" s="76">
        <f t="shared" si="11"/>
        <v>0</v>
      </c>
      <c r="CH17" s="75">
        <f t="shared" si="11"/>
        <v>0</v>
      </c>
      <c r="CI17" s="75">
        <f t="shared" si="11"/>
        <v>0</v>
      </c>
      <c r="CJ17" s="75">
        <f t="shared" si="11"/>
        <v>0</v>
      </c>
      <c r="CK17" s="75">
        <f t="shared" si="11"/>
        <v>0</v>
      </c>
      <c r="CL17" s="75">
        <f t="shared" si="11"/>
        <v>0</v>
      </c>
      <c r="CM17" s="75">
        <f t="shared" si="11"/>
        <v>0</v>
      </c>
      <c r="CN17" s="75">
        <f t="shared" si="11"/>
        <v>0</v>
      </c>
      <c r="CO17" s="75">
        <f t="shared" si="11"/>
        <v>0</v>
      </c>
      <c r="CP17" s="75">
        <f t="shared" si="11"/>
        <v>0</v>
      </c>
      <c r="CQ17" s="75">
        <f t="shared" si="11"/>
        <v>0</v>
      </c>
      <c r="CR17" s="75">
        <f t="shared" si="11"/>
        <v>0</v>
      </c>
      <c r="CS17" s="75">
        <f t="shared" si="11"/>
        <v>0</v>
      </c>
      <c r="CT17" s="75">
        <f t="shared" si="11"/>
        <v>0</v>
      </c>
      <c r="CU17" s="76">
        <f t="shared" si="11"/>
        <v>0</v>
      </c>
      <c r="CV17" s="76">
        <f t="shared" si="11"/>
        <v>0</v>
      </c>
      <c r="CW17" s="90">
        <f t="shared" si="7"/>
      </c>
    </row>
    <row r="18" spans="1:101" ht="15" customHeight="1" hidden="1">
      <c r="A18" s="50"/>
      <c r="B18" s="30"/>
      <c r="C18" s="1"/>
      <c r="D18" s="59"/>
      <c r="E18" s="59"/>
      <c r="F18" s="59"/>
      <c r="G18" s="59"/>
      <c r="H18" s="59"/>
      <c r="I18" s="59"/>
      <c r="J18" s="59"/>
      <c r="K18" s="59"/>
      <c r="L18" s="59"/>
      <c r="M18" s="59"/>
      <c r="N18" s="59"/>
      <c r="O18" s="52">
        <f>SUM(D18:N18)</f>
        <v>0</v>
      </c>
      <c r="P18" s="54"/>
      <c r="Q18" s="59"/>
      <c r="R18" s="59"/>
      <c r="S18" s="59"/>
      <c r="T18" s="52">
        <f>SUM(Q18:S18)</f>
        <v>0</v>
      </c>
      <c r="U18" s="59"/>
      <c r="V18" s="59"/>
      <c r="W18" s="59"/>
      <c r="X18" s="59"/>
      <c r="Y18" s="59"/>
      <c r="Z18" s="52">
        <f>SUM(U18:Y18)</f>
        <v>0</v>
      </c>
      <c r="AA18" s="52">
        <f>SUM(O18,P18,T18,Z18)</f>
        <v>0</v>
      </c>
      <c r="AB18" s="89">
        <f t="shared" si="4"/>
      </c>
      <c r="AC18" s="53"/>
      <c r="AD18" s="59"/>
      <c r="AE18" s="59"/>
      <c r="AF18" s="59"/>
      <c r="AG18" s="59"/>
      <c r="AH18" s="59"/>
      <c r="AI18" s="52">
        <f>SUM(AD18:AH18)</f>
        <v>0</v>
      </c>
      <c r="AJ18" s="59"/>
      <c r="AK18" s="59"/>
      <c r="AL18" s="59"/>
      <c r="AM18" s="59"/>
      <c r="AN18" s="59"/>
      <c r="AO18" s="52">
        <f>SUM(AJ18:AN18)</f>
        <v>0</v>
      </c>
      <c r="AP18" s="59"/>
      <c r="AQ18" s="59"/>
      <c r="AR18" s="59"/>
      <c r="AS18" s="59"/>
      <c r="AT18" s="59"/>
      <c r="AU18" s="52">
        <f>SUM(AP18:AT18)</f>
        <v>0</v>
      </c>
      <c r="AV18" s="59"/>
      <c r="AW18" s="59"/>
      <c r="AX18" s="59"/>
      <c r="AY18" s="59"/>
      <c r="AZ18" s="59"/>
      <c r="BA18" s="52">
        <f>SUM(AV18:AZ18)</f>
        <v>0</v>
      </c>
      <c r="BB18" s="52">
        <f>SUM(AI18,AO18,AU18,BA18)</f>
        <v>0</v>
      </c>
      <c r="BC18" s="89">
        <f t="shared" si="5"/>
      </c>
      <c r="BD18" s="53"/>
      <c r="BE18" s="59"/>
      <c r="BF18" s="59"/>
      <c r="BG18" s="59"/>
      <c r="BH18" s="59"/>
      <c r="BI18" s="59"/>
      <c r="BJ18" s="52">
        <f>SUM(BE18:BI18)</f>
        <v>0</v>
      </c>
      <c r="BK18" s="59"/>
      <c r="BL18" s="59"/>
      <c r="BM18" s="52">
        <f>SUM(BK18:BL18)</f>
        <v>0</v>
      </c>
      <c r="BN18" s="59"/>
      <c r="BO18" s="59"/>
      <c r="BP18" s="59"/>
      <c r="BQ18" s="59"/>
      <c r="BR18" s="59"/>
      <c r="BS18" s="52">
        <f>SUM(BN18:BR18)</f>
        <v>0</v>
      </c>
      <c r="BT18" s="59"/>
      <c r="BU18" s="59"/>
      <c r="BV18" s="59"/>
      <c r="BW18" s="59"/>
      <c r="BX18" s="59"/>
      <c r="BY18" s="52">
        <f>SUM(BT18:BX18)</f>
        <v>0</v>
      </c>
      <c r="BZ18" s="52">
        <f>SUM(BJ18,BM18,BS18,BY18)</f>
        <v>0</v>
      </c>
      <c r="CA18" s="89">
        <f t="shared" si="6"/>
      </c>
      <c r="CB18" s="53"/>
      <c r="CC18" s="54"/>
      <c r="CD18" s="54"/>
      <c r="CE18" s="59"/>
      <c r="CF18" s="59"/>
      <c r="CG18" s="52">
        <f>SUM(CE18:CF18)</f>
        <v>0</v>
      </c>
      <c r="CH18" s="59"/>
      <c r="CI18" s="59"/>
      <c r="CJ18" s="59"/>
      <c r="CK18" s="59"/>
      <c r="CL18" s="59"/>
      <c r="CM18" s="59"/>
      <c r="CN18" s="59"/>
      <c r="CO18" s="59"/>
      <c r="CP18" s="59"/>
      <c r="CQ18" s="59"/>
      <c r="CR18" s="59"/>
      <c r="CS18" s="59"/>
      <c r="CT18" s="59"/>
      <c r="CU18" s="52">
        <f>SUM(CH18:CT18)</f>
        <v>0</v>
      </c>
      <c r="CV18" s="54">
        <f>SUM(CC18,CD18,CG18,CU18)</f>
        <v>0</v>
      </c>
      <c r="CW18" s="89">
        <f t="shared" si="7"/>
      </c>
    </row>
    <row r="19" spans="2:101" ht="20.25" customHeight="1" hidden="1">
      <c r="B19" s="83" t="s">
        <v>68</v>
      </c>
      <c r="C19" s="1"/>
      <c r="D19" s="75">
        <f aca="true" t="shared" si="12" ref="D19:AA19">SUM(D18:D18)</f>
        <v>0</v>
      </c>
      <c r="E19" s="75">
        <f t="shared" si="12"/>
        <v>0</v>
      </c>
      <c r="F19" s="75">
        <f t="shared" si="12"/>
        <v>0</v>
      </c>
      <c r="G19" s="75">
        <f t="shared" si="12"/>
        <v>0</v>
      </c>
      <c r="H19" s="75">
        <f t="shared" si="12"/>
        <v>0</v>
      </c>
      <c r="I19" s="75">
        <f t="shared" si="12"/>
        <v>0</v>
      </c>
      <c r="J19" s="75">
        <f t="shared" si="12"/>
        <v>0</v>
      </c>
      <c r="K19" s="75">
        <f t="shared" si="12"/>
        <v>0</v>
      </c>
      <c r="L19" s="75">
        <f t="shared" si="12"/>
        <v>0</v>
      </c>
      <c r="M19" s="75">
        <f t="shared" si="12"/>
        <v>0</v>
      </c>
      <c r="N19" s="75">
        <f t="shared" si="12"/>
        <v>0</v>
      </c>
      <c r="O19" s="76">
        <f t="shared" si="12"/>
        <v>0</v>
      </c>
      <c r="P19" s="76">
        <f t="shared" si="12"/>
        <v>0</v>
      </c>
      <c r="Q19" s="75">
        <f t="shared" si="12"/>
        <v>0</v>
      </c>
      <c r="R19" s="75">
        <f t="shared" si="12"/>
        <v>0</v>
      </c>
      <c r="S19" s="75">
        <f t="shared" si="12"/>
        <v>0</v>
      </c>
      <c r="T19" s="76">
        <f t="shared" si="12"/>
        <v>0</v>
      </c>
      <c r="U19" s="75">
        <f t="shared" si="12"/>
        <v>0</v>
      </c>
      <c r="V19" s="75">
        <f t="shared" si="12"/>
        <v>0</v>
      </c>
      <c r="W19" s="75">
        <f t="shared" si="12"/>
        <v>0</v>
      </c>
      <c r="X19" s="75">
        <f t="shared" si="12"/>
        <v>0</v>
      </c>
      <c r="Y19" s="75">
        <f t="shared" si="12"/>
        <v>0</v>
      </c>
      <c r="Z19" s="76">
        <f t="shared" si="12"/>
        <v>0</v>
      </c>
      <c r="AA19" s="76">
        <f t="shared" si="12"/>
        <v>0</v>
      </c>
      <c r="AB19" s="90">
        <f t="shared" si="4"/>
      </c>
      <c r="AC19" s="53"/>
      <c r="AD19" s="75">
        <f aca="true" t="shared" si="13" ref="AD19:BB19">SUM(AD18:AD18)</f>
        <v>0</v>
      </c>
      <c r="AE19" s="75">
        <f t="shared" si="13"/>
        <v>0</v>
      </c>
      <c r="AF19" s="75">
        <f t="shared" si="13"/>
        <v>0</v>
      </c>
      <c r="AG19" s="75">
        <f t="shared" si="13"/>
        <v>0</v>
      </c>
      <c r="AH19" s="75">
        <f t="shared" si="13"/>
        <v>0</v>
      </c>
      <c r="AI19" s="76">
        <f t="shared" si="13"/>
        <v>0</v>
      </c>
      <c r="AJ19" s="75">
        <f t="shared" si="13"/>
        <v>0</v>
      </c>
      <c r="AK19" s="75">
        <f t="shared" si="13"/>
        <v>0</v>
      </c>
      <c r="AL19" s="75">
        <f t="shared" si="13"/>
        <v>0</v>
      </c>
      <c r="AM19" s="75">
        <f t="shared" si="13"/>
        <v>0</v>
      </c>
      <c r="AN19" s="75">
        <f t="shared" si="13"/>
        <v>0</v>
      </c>
      <c r="AO19" s="76">
        <f t="shared" si="13"/>
        <v>0</v>
      </c>
      <c r="AP19" s="75">
        <f t="shared" si="13"/>
        <v>0</v>
      </c>
      <c r="AQ19" s="75">
        <f t="shared" si="13"/>
        <v>0</v>
      </c>
      <c r="AR19" s="75">
        <f t="shared" si="13"/>
        <v>0</v>
      </c>
      <c r="AS19" s="75">
        <f t="shared" si="13"/>
        <v>0</v>
      </c>
      <c r="AT19" s="75">
        <f t="shared" si="13"/>
        <v>0</v>
      </c>
      <c r="AU19" s="76">
        <f t="shared" si="13"/>
        <v>0</v>
      </c>
      <c r="AV19" s="75">
        <f t="shared" si="13"/>
        <v>0</v>
      </c>
      <c r="AW19" s="75">
        <f t="shared" si="13"/>
        <v>0</v>
      </c>
      <c r="AX19" s="75">
        <f t="shared" si="13"/>
        <v>0</v>
      </c>
      <c r="AY19" s="75">
        <f t="shared" si="13"/>
        <v>0</v>
      </c>
      <c r="AZ19" s="75">
        <f t="shared" si="13"/>
        <v>0</v>
      </c>
      <c r="BA19" s="76">
        <f t="shared" si="13"/>
        <v>0</v>
      </c>
      <c r="BB19" s="76">
        <f t="shared" si="13"/>
        <v>0</v>
      </c>
      <c r="BC19" s="90">
        <f t="shared" si="5"/>
      </c>
      <c r="BD19" s="53"/>
      <c r="BE19" s="75">
        <f aca="true" t="shared" si="14" ref="BE19:BZ19">SUM(BE18:BE18)</f>
        <v>0</v>
      </c>
      <c r="BF19" s="75">
        <f t="shared" si="14"/>
        <v>0</v>
      </c>
      <c r="BG19" s="75">
        <f t="shared" si="14"/>
        <v>0</v>
      </c>
      <c r="BH19" s="75">
        <f t="shared" si="14"/>
        <v>0</v>
      </c>
      <c r="BI19" s="75">
        <f t="shared" si="14"/>
        <v>0</v>
      </c>
      <c r="BJ19" s="76">
        <f t="shared" si="14"/>
        <v>0</v>
      </c>
      <c r="BK19" s="75">
        <f t="shared" si="14"/>
        <v>0</v>
      </c>
      <c r="BL19" s="75">
        <f t="shared" si="14"/>
        <v>0</v>
      </c>
      <c r="BM19" s="76">
        <f t="shared" si="14"/>
        <v>0</v>
      </c>
      <c r="BN19" s="75">
        <f t="shared" si="14"/>
        <v>0</v>
      </c>
      <c r="BO19" s="75">
        <f t="shared" si="14"/>
        <v>0</v>
      </c>
      <c r="BP19" s="75">
        <f t="shared" si="14"/>
        <v>0</v>
      </c>
      <c r="BQ19" s="75">
        <f t="shared" si="14"/>
        <v>0</v>
      </c>
      <c r="BR19" s="75">
        <f t="shared" si="14"/>
        <v>0</v>
      </c>
      <c r="BS19" s="76">
        <f t="shared" si="14"/>
        <v>0</v>
      </c>
      <c r="BT19" s="75">
        <f t="shared" si="14"/>
        <v>0</v>
      </c>
      <c r="BU19" s="75">
        <f t="shared" si="14"/>
        <v>0</v>
      </c>
      <c r="BV19" s="75">
        <f t="shared" si="14"/>
        <v>0</v>
      </c>
      <c r="BW19" s="75">
        <f t="shared" si="14"/>
        <v>0</v>
      </c>
      <c r="BX19" s="75">
        <f t="shared" si="14"/>
        <v>0</v>
      </c>
      <c r="BY19" s="76">
        <f t="shared" si="14"/>
        <v>0</v>
      </c>
      <c r="BZ19" s="76">
        <f t="shared" si="14"/>
        <v>0</v>
      </c>
      <c r="CA19" s="90">
        <f t="shared" si="6"/>
      </c>
      <c r="CB19" s="53"/>
      <c r="CC19" s="76">
        <f aca="true" t="shared" si="15" ref="CC19:CV19">SUM(CC18:CC18)</f>
        <v>0</v>
      </c>
      <c r="CD19" s="76">
        <f t="shared" si="15"/>
        <v>0</v>
      </c>
      <c r="CE19" s="75">
        <f t="shared" si="15"/>
        <v>0</v>
      </c>
      <c r="CF19" s="75">
        <f t="shared" si="15"/>
        <v>0</v>
      </c>
      <c r="CG19" s="76">
        <f t="shared" si="15"/>
        <v>0</v>
      </c>
      <c r="CH19" s="75">
        <f t="shared" si="15"/>
        <v>0</v>
      </c>
      <c r="CI19" s="75">
        <f t="shared" si="15"/>
        <v>0</v>
      </c>
      <c r="CJ19" s="75">
        <f t="shared" si="15"/>
        <v>0</v>
      </c>
      <c r="CK19" s="75">
        <f t="shared" si="15"/>
        <v>0</v>
      </c>
      <c r="CL19" s="75">
        <f t="shared" si="15"/>
        <v>0</v>
      </c>
      <c r="CM19" s="75">
        <f t="shared" si="15"/>
        <v>0</v>
      </c>
      <c r="CN19" s="75">
        <f t="shared" si="15"/>
        <v>0</v>
      </c>
      <c r="CO19" s="75">
        <f t="shared" si="15"/>
        <v>0</v>
      </c>
      <c r="CP19" s="75">
        <f t="shared" si="15"/>
        <v>0</v>
      </c>
      <c r="CQ19" s="75">
        <f t="shared" si="15"/>
        <v>0</v>
      </c>
      <c r="CR19" s="75">
        <f t="shared" si="15"/>
        <v>0</v>
      </c>
      <c r="CS19" s="75">
        <f t="shared" si="15"/>
        <v>0</v>
      </c>
      <c r="CT19" s="75">
        <f t="shared" si="15"/>
        <v>0</v>
      </c>
      <c r="CU19" s="76">
        <f t="shared" si="15"/>
        <v>0</v>
      </c>
      <c r="CV19" s="76">
        <f t="shared" si="15"/>
        <v>0</v>
      </c>
      <c r="CW19" s="90">
        <f t="shared" si="7"/>
      </c>
    </row>
    <row r="20" spans="1:101" ht="35.25" customHeight="1">
      <c r="A20" s="61"/>
      <c r="B20" s="81" t="s">
        <v>69</v>
      </c>
      <c r="C20" s="1"/>
      <c r="D20" s="73">
        <f aca="true" t="shared" si="16" ref="D20:AA20">SUM(D17,D19)</f>
        <v>0</v>
      </c>
      <c r="E20" s="73">
        <f t="shared" si="16"/>
        <v>0</v>
      </c>
      <c r="F20" s="73">
        <f t="shared" si="16"/>
        <v>0</v>
      </c>
      <c r="G20" s="73">
        <f t="shared" si="16"/>
        <v>0</v>
      </c>
      <c r="H20" s="73">
        <f t="shared" si="16"/>
        <v>0</v>
      </c>
      <c r="I20" s="73">
        <f t="shared" si="16"/>
        <v>0</v>
      </c>
      <c r="J20" s="73">
        <f t="shared" si="16"/>
        <v>0</v>
      </c>
      <c r="K20" s="73">
        <f t="shared" si="16"/>
        <v>0</v>
      </c>
      <c r="L20" s="73">
        <f t="shared" si="16"/>
        <v>0</v>
      </c>
      <c r="M20" s="73">
        <f t="shared" si="16"/>
        <v>0</v>
      </c>
      <c r="N20" s="73">
        <f t="shared" si="16"/>
        <v>0</v>
      </c>
      <c r="O20" s="74">
        <f t="shared" si="16"/>
        <v>0</v>
      </c>
      <c r="P20" s="74">
        <f t="shared" si="16"/>
        <v>0</v>
      </c>
      <c r="Q20" s="73">
        <f t="shared" si="16"/>
        <v>0</v>
      </c>
      <c r="R20" s="73">
        <f t="shared" si="16"/>
        <v>0</v>
      </c>
      <c r="S20" s="73">
        <f t="shared" si="16"/>
        <v>0</v>
      </c>
      <c r="T20" s="74">
        <f t="shared" si="16"/>
        <v>0</v>
      </c>
      <c r="U20" s="73">
        <f t="shared" si="16"/>
        <v>0</v>
      </c>
      <c r="V20" s="73">
        <f t="shared" si="16"/>
        <v>0</v>
      </c>
      <c r="W20" s="73">
        <f t="shared" si="16"/>
        <v>0</v>
      </c>
      <c r="X20" s="73">
        <f t="shared" si="16"/>
        <v>0</v>
      </c>
      <c r="Y20" s="73">
        <f t="shared" si="16"/>
        <v>0</v>
      </c>
      <c r="Z20" s="74">
        <f t="shared" si="16"/>
        <v>0</v>
      </c>
      <c r="AA20" s="104">
        <f t="shared" si="16"/>
        <v>0</v>
      </c>
      <c r="AB20" s="105">
        <f t="shared" si="4"/>
      </c>
      <c r="AC20" s="53"/>
      <c r="AD20" s="73">
        <f aca="true" t="shared" si="17" ref="AD20:BB20">SUM(AD17,AD19)</f>
        <v>0</v>
      </c>
      <c r="AE20" s="73">
        <f t="shared" si="17"/>
        <v>0</v>
      </c>
      <c r="AF20" s="73">
        <f t="shared" si="17"/>
        <v>0</v>
      </c>
      <c r="AG20" s="73">
        <f t="shared" si="17"/>
        <v>0</v>
      </c>
      <c r="AH20" s="73">
        <f t="shared" si="17"/>
        <v>105</v>
      </c>
      <c r="AI20" s="74">
        <f t="shared" si="17"/>
        <v>105</v>
      </c>
      <c r="AJ20" s="73">
        <f t="shared" si="17"/>
        <v>0</v>
      </c>
      <c r="AK20" s="73">
        <f t="shared" si="17"/>
        <v>0</v>
      </c>
      <c r="AL20" s="73">
        <f t="shared" si="17"/>
        <v>0</v>
      </c>
      <c r="AM20" s="73">
        <f t="shared" si="17"/>
        <v>0</v>
      </c>
      <c r="AN20" s="73">
        <f t="shared" si="17"/>
        <v>0</v>
      </c>
      <c r="AO20" s="74">
        <f t="shared" si="17"/>
        <v>0</v>
      </c>
      <c r="AP20" s="73">
        <f t="shared" si="17"/>
        <v>0</v>
      </c>
      <c r="AQ20" s="73">
        <f t="shared" si="17"/>
        <v>0</v>
      </c>
      <c r="AR20" s="73">
        <f t="shared" si="17"/>
        <v>0</v>
      </c>
      <c r="AS20" s="73">
        <f t="shared" si="17"/>
        <v>0</v>
      </c>
      <c r="AT20" s="73">
        <f t="shared" si="17"/>
        <v>0</v>
      </c>
      <c r="AU20" s="74">
        <f t="shared" si="17"/>
        <v>0</v>
      </c>
      <c r="AV20" s="73">
        <f t="shared" si="17"/>
        <v>0</v>
      </c>
      <c r="AW20" s="73">
        <f t="shared" si="17"/>
        <v>0</v>
      </c>
      <c r="AX20" s="73">
        <f t="shared" si="17"/>
        <v>0</v>
      </c>
      <c r="AY20" s="73">
        <f t="shared" si="17"/>
        <v>0</v>
      </c>
      <c r="AZ20" s="73">
        <f t="shared" si="17"/>
        <v>0</v>
      </c>
      <c r="BA20" s="74">
        <f t="shared" si="17"/>
        <v>0</v>
      </c>
      <c r="BB20" s="104">
        <f t="shared" si="17"/>
        <v>105</v>
      </c>
      <c r="BC20" s="105">
        <f t="shared" si="5"/>
        <v>0.6174135312349506</v>
      </c>
      <c r="BD20" s="53"/>
      <c r="BE20" s="73">
        <f aca="true" t="shared" si="18" ref="BE20:BZ20">SUM(BE17,BE19)</f>
        <v>33</v>
      </c>
      <c r="BF20" s="73">
        <f t="shared" si="18"/>
        <v>40</v>
      </c>
      <c r="BG20" s="73">
        <f t="shared" si="18"/>
        <v>44.6</v>
      </c>
      <c r="BH20" s="73">
        <f t="shared" si="18"/>
        <v>0</v>
      </c>
      <c r="BI20" s="73">
        <f t="shared" si="18"/>
        <v>0</v>
      </c>
      <c r="BJ20" s="74">
        <f t="shared" si="18"/>
        <v>117.6</v>
      </c>
      <c r="BK20" s="73">
        <f t="shared" si="18"/>
        <v>0</v>
      </c>
      <c r="BL20" s="73">
        <f t="shared" si="18"/>
        <v>0</v>
      </c>
      <c r="BM20" s="74">
        <f t="shared" si="18"/>
        <v>0</v>
      </c>
      <c r="BN20" s="73">
        <f t="shared" si="18"/>
        <v>0</v>
      </c>
      <c r="BO20" s="73">
        <f t="shared" si="18"/>
        <v>0</v>
      </c>
      <c r="BP20" s="73">
        <f t="shared" si="18"/>
        <v>0</v>
      </c>
      <c r="BQ20" s="73">
        <f t="shared" si="18"/>
        <v>0</v>
      </c>
      <c r="BR20" s="73">
        <f t="shared" si="18"/>
        <v>0</v>
      </c>
      <c r="BS20" s="74">
        <f t="shared" si="18"/>
        <v>0</v>
      </c>
      <c r="BT20" s="73">
        <f t="shared" si="18"/>
        <v>0</v>
      </c>
      <c r="BU20" s="73">
        <f t="shared" si="18"/>
        <v>0</v>
      </c>
      <c r="BV20" s="73">
        <f t="shared" si="18"/>
        <v>0</v>
      </c>
      <c r="BW20" s="73">
        <f t="shared" si="18"/>
        <v>0</v>
      </c>
      <c r="BX20" s="73">
        <f t="shared" si="18"/>
        <v>0</v>
      </c>
      <c r="BY20" s="74">
        <f t="shared" si="18"/>
        <v>0</v>
      </c>
      <c r="BZ20" s="104">
        <f t="shared" si="18"/>
        <v>117.6</v>
      </c>
      <c r="CA20" s="105">
        <f t="shared" si="6"/>
        <v>0.4211269658410883</v>
      </c>
      <c r="CB20" s="53"/>
      <c r="CC20" s="74">
        <f aca="true" t="shared" si="19" ref="CC20:CV20">SUM(CC17,CC19)</f>
        <v>0</v>
      </c>
      <c r="CD20" s="74">
        <f t="shared" si="19"/>
        <v>0</v>
      </c>
      <c r="CE20" s="73">
        <f t="shared" si="19"/>
        <v>0</v>
      </c>
      <c r="CF20" s="73">
        <f t="shared" si="19"/>
        <v>0</v>
      </c>
      <c r="CG20" s="74">
        <f t="shared" si="19"/>
        <v>0</v>
      </c>
      <c r="CH20" s="73">
        <f t="shared" si="19"/>
        <v>0</v>
      </c>
      <c r="CI20" s="73">
        <f t="shared" si="19"/>
        <v>0</v>
      </c>
      <c r="CJ20" s="73">
        <f t="shared" si="19"/>
        <v>0</v>
      </c>
      <c r="CK20" s="73">
        <f t="shared" si="19"/>
        <v>0</v>
      </c>
      <c r="CL20" s="73">
        <f t="shared" si="19"/>
        <v>0</v>
      </c>
      <c r="CM20" s="73">
        <f t="shared" si="19"/>
        <v>0</v>
      </c>
      <c r="CN20" s="73">
        <f t="shared" si="19"/>
        <v>0</v>
      </c>
      <c r="CO20" s="73">
        <f t="shared" si="19"/>
        <v>0</v>
      </c>
      <c r="CP20" s="73">
        <f t="shared" si="19"/>
        <v>0</v>
      </c>
      <c r="CQ20" s="73">
        <f t="shared" si="19"/>
        <v>0</v>
      </c>
      <c r="CR20" s="73">
        <f t="shared" si="19"/>
        <v>0</v>
      </c>
      <c r="CS20" s="73">
        <f t="shared" si="19"/>
        <v>0</v>
      </c>
      <c r="CT20" s="73">
        <f t="shared" si="19"/>
        <v>0</v>
      </c>
      <c r="CU20" s="74">
        <f t="shared" si="19"/>
        <v>0</v>
      </c>
      <c r="CV20" s="104">
        <f t="shared" si="19"/>
        <v>0</v>
      </c>
      <c r="CW20" s="105">
        <f t="shared" si="7"/>
      </c>
    </row>
    <row r="21" spans="1:101" ht="8.25" customHeight="1">
      <c r="A21" s="50"/>
      <c r="AB21" s="91">
        <f t="shared" si="4"/>
      </c>
      <c r="BC21" s="91">
        <f t="shared" si="5"/>
      </c>
      <c r="CA21" s="91">
        <f t="shared" si="6"/>
      </c>
      <c r="CW21" s="91">
        <f t="shared" si="7"/>
      </c>
    </row>
    <row r="22" spans="2:101" s="66" customFormat="1" ht="18" customHeight="1" thickBot="1">
      <c r="B22" s="80" t="s">
        <v>27</v>
      </c>
      <c r="C22" s="67"/>
      <c r="D22" s="77">
        <f aca="true" t="shared" si="20" ref="D22:AA22">SUM(D13,D20)</f>
        <v>0</v>
      </c>
      <c r="E22" s="77">
        <f t="shared" si="20"/>
        <v>0</v>
      </c>
      <c r="F22" s="77">
        <f t="shared" si="20"/>
        <v>0</v>
      </c>
      <c r="G22" s="77">
        <f t="shared" si="20"/>
        <v>0</v>
      </c>
      <c r="H22" s="77">
        <f t="shared" si="20"/>
        <v>0</v>
      </c>
      <c r="I22" s="77">
        <f t="shared" si="20"/>
        <v>0</v>
      </c>
      <c r="J22" s="77">
        <f t="shared" si="20"/>
        <v>0</v>
      </c>
      <c r="K22" s="77">
        <f t="shared" si="20"/>
        <v>0</v>
      </c>
      <c r="L22" s="77">
        <f t="shared" si="20"/>
        <v>0</v>
      </c>
      <c r="M22" s="77">
        <f t="shared" si="20"/>
        <v>0</v>
      </c>
      <c r="N22" s="77">
        <f t="shared" si="20"/>
        <v>0</v>
      </c>
      <c r="O22" s="78">
        <f t="shared" si="20"/>
        <v>0</v>
      </c>
      <c r="P22" s="78">
        <f t="shared" si="20"/>
        <v>0</v>
      </c>
      <c r="Q22" s="77">
        <f t="shared" si="20"/>
        <v>0</v>
      </c>
      <c r="R22" s="77">
        <f t="shared" si="20"/>
        <v>0</v>
      </c>
      <c r="S22" s="77">
        <f t="shared" si="20"/>
        <v>0</v>
      </c>
      <c r="T22" s="78">
        <f t="shared" si="20"/>
        <v>0</v>
      </c>
      <c r="U22" s="77">
        <f t="shared" si="20"/>
        <v>0</v>
      </c>
      <c r="V22" s="77">
        <f t="shared" si="20"/>
        <v>0</v>
      </c>
      <c r="W22" s="77">
        <f t="shared" si="20"/>
        <v>0</v>
      </c>
      <c r="X22" s="77">
        <f t="shared" si="20"/>
        <v>0</v>
      </c>
      <c r="Y22" s="77">
        <f t="shared" si="20"/>
        <v>0</v>
      </c>
      <c r="Z22" s="78">
        <f t="shared" si="20"/>
        <v>0</v>
      </c>
      <c r="AA22" s="106">
        <f t="shared" si="20"/>
        <v>0</v>
      </c>
      <c r="AB22" s="107">
        <f t="shared" si="4"/>
      </c>
      <c r="AC22" s="84"/>
      <c r="AD22" s="77">
        <f aca="true" t="shared" si="21" ref="AD22:BB22">SUM(AD13,AD20)</f>
        <v>0</v>
      </c>
      <c r="AE22" s="77">
        <f t="shared" si="21"/>
        <v>0</v>
      </c>
      <c r="AF22" s="77">
        <f t="shared" si="21"/>
        <v>0</v>
      </c>
      <c r="AG22" s="77">
        <f t="shared" si="21"/>
        <v>30.742</v>
      </c>
      <c r="AH22" s="77">
        <f t="shared" si="21"/>
        <v>139.32229999999998</v>
      </c>
      <c r="AI22" s="78">
        <f t="shared" si="21"/>
        <v>170.0643</v>
      </c>
      <c r="AJ22" s="77">
        <f t="shared" si="21"/>
        <v>0</v>
      </c>
      <c r="AK22" s="77">
        <f t="shared" si="21"/>
        <v>0</v>
      </c>
      <c r="AL22" s="77">
        <f t="shared" si="21"/>
        <v>0</v>
      </c>
      <c r="AM22" s="77">
        <f t="shared" si="21"/>
        <v>0</v>
      </c>
      <c r="AN22" s="77">
        <f t="shared" si="21"/>
        <v>0</v>
      </c>
      <c r="AO22" s="78">
        <f t="shared" si="21"/>
        <v>0</v>
      </c>
      <c r="AP22" s="77">
        <f t="shared" si="21"/>
        <v>0</v>
      </c>
      <c r="AQ22" s="77">
        <f t="shared" si="21"/>
        <v>0</v>
      </c>
      <c r="AR22" s="77">
        <f t="shared" si="21"/>
        <v>0</v>
      </c>
      <c r="AS22" s="77">
        <f t="shared" si="21"/>
        <v>0</v>
      </c>
      <c r="AT22" s="77">
        <f t="shared" si="21"/>
        <v>0</v>
      </c>
      <c r="AU22" s="78">
        <f t="shared" si="21"/>
        <v>0</v>
      </c>
      <c r="AV22" s="77">
        <f t="shared" si="21"/>
        <v>0</v>
      </c>
      <c r="AW22" s="77">
        <f t="shared" si="21"/>
        <v>0</v>
      </c>
      <c r="AX22" s="77">
        <f t="shared" si="21"/>
        <v>0</v>
      </c>
      <c r="AY22" s="77">
        <f t="shared" si="21"/>
        <v>0</v>
      </c>
      <c r="AZ22" s="77">
        <f t="shared" si="21"/>
        <v>0</v>
      </c>
      <c r="BA22" s="78">
        <f t="shared" si="21"/>
        <v>0</v>
      </c>
      <c r="BB22" s="106">
        <f t="shared" si="21"/>
        <v>170.0643</v>
      </c>
      <c r="BC22" s="107">
        <f t="shared" si="5"/>
        <v>1</v>
      </c>
      <c r="BD22" s="84"/>
      <c r="BE22" s="77">
        <f aca="true" t="shared" si="22" ref="BE22:BZ22">SUM(BE13,BE20)</f>
        <v>85.1874</v>
      </c>
      <c r="BF22" s="77">
        <f t="shared" si="22"/>
        <v>84.0669</v>
      </c>
      <c r="BG22" s="77">
        <f t="shared" si="22"/>
        <v>80.5464</v>
      </c>
      <c r="BH22" s="77">
        <f t="shared" si="22"/>
        <v>29.45</v>
      </c>
      <c r="BI22" s="77">
        <f t="shared" si="22"/>
        <v>0</v>
      </c>
      <c r="BJ22" s="78">
        <f t="shared" si="22"/>
        <v>279.2507</v>
      </c>
      <c r="BK22" s="77">
        <f t="shared" si="22"/>
        <v>0</v>
      </c>
      <c r="BL22" s="77">
        <f t="shared" si="22"/>
        <v>0</v>
      </c>
      <c r="BM22" s="78">
        <f t="shared" si="22"/>
        <v>0</v>
      </c>
      <c r="BN22" s="77">
        <f t="shared" si="22"/>
        <v>0</v>
      </c>
      <c r="BO22" s="77">
        <f t="shared" si="22"/>
        <v>0</v>
      </c>
      <c r="BP22" s="77">
        <f t="shared" si="22"/>
        <v>0</v>
      </c>
      <c r="BQ22" s="77">
        <f t="shared" si="22"/>
        <v>0</v>
      </c>
      <c r="BR22" s="77">
        <f t="shared" si="22"/>
        <v>0</v>
      </c>
      <c r="BS22" s="78">
        <f t="shared" si="22"/>
        <v>0</v>
      </c>
      <c r="BT22" s="77">
        <f t="shared" si="22"/>
        <v>0</v>
      </c>
      <c r="BU22" s="77">
        <f t="shared" si="22"/>
        <v>0</v>
      </c>
      <c r="BV22" s="77">
        <f t="shared" si="22"/>
        <v>0</v>
      </c>
      <c r="BW22" s="77">
        <f t="shared" si="22"/>
        <v>0</v>
      </c>
      <c r="BX22" s="77">
        <f t="shared" si="22"/>
        <v>0</v>
      </c>
      <c r="BY22" s="78">
        <f t="shared" si="22"/>
        <v>0</v>
      </c>
      <c r="BZ22" s="106">
        <f t="shared" si="22"/>
        <v>279.2507</v>
      </c>
      <c r="CA22" s="107">
        <f t="shared" si="6"/>
        <v>1</v>
      </c>
      <c r="CB22" s="84"/>
      <c r="CC22" s="78">
        <f aca="true" t="shared" si="23" ref="CC22:CV22">SUM(CC13,CC20)</f>
        <v>0</v>
      </c>
      <c r="CD22" s="78">
        <f t="shared" si="23"/>
        <v>0</v>
      </c>
      <c r="CE22" s="77">
        <f t="shared" si="23"/>
        <v>0</v>
      </c>
      <c r="CF22" s="77">
        <f t="shared" si="23"/>
        <v>0</v>
      </c>
      <c r="CG22" s="78">
        <f t="shared" si="23"/>
        <v>0</v>
      </c>
      <c r="CH22" s="77">
        <f t="shared" si="23"/>
        <v>0</v>
      </c>
      <c r="CI22" s="77">
        <f t="shared" si="23"/>
        <v>0</v>
      </c>
      <c r="CJ22" s="77">
        <f t="shared" si="23"/>
        <v>0</v>
      </c>
      <c r="CK22" s="77">
        <f t="shared" si="23"/>
        <v>0</v>
      </c>
      <c r="CL22" s="77">
        <f t="shared" si="23"/>
        <v>0</v>
      </c>
      <c r="CM22" s="77">
        <f t="shared" si="23"/>
        <v>0</v>
      </c>
      <c r="CN22" s="77">
        <f t="shared" si="23"/>
        <v>0</v>
      </c>
      <c r="CO22" s="77">
        <f t="shared" si="23"/>
        <v>0</v>
      </c>
      <c r="CP22" s="77">
        <f t="shared" si="23"/>
        <v>0</v>
      </c>
      <c r="CQ22" s="77">
        <f t="shared" si="23"/>
        <v>0</v>
      </c>
      <c r="CR22" s="77">
        <f t="shared" si="23"/>
        <v>0</v>
      </c>
      <c r="CS22" s="77">
        <f t="shared" si="23"/>
        <v>0</v>
      </c>
      <c r="CT22" s="77">
        <f t="shared" si="23"/>
        <v>0</v>
      </c>
      <c r="CU22" s="78">
        <f t="shared" si="23"/>
        <v>0</v>
      </c>
      <c r="CV22" s="106">
        <f t="shared" si="23"/>
        <v>0</v>
      </c>
      <c r="CW22" s="107">
        <f t="shared" si="7"/>
      </c>
    </row>
    <row r="23" spans="28:101" s="1" customFormat="1" ht="18" customHeight="1">
      <c r="AB23" s="92"/>
      <c r="AK23" s="50"/>
      <c r="AL23" s="50"/>
      <c r="AM23" s="50"/>
      <c r="AN23" s="50"/>
      <c r="AO23" s="50"/>
      <c r="AP23" s="50"/>
      <c r="BC23" s="92"/>
      <c r="BF23" s="50"/>
      <c r="BG23" s="50"/>
      <c r="BH23" s="50"/>
      <c r="BI23" s="50"/>
      <c r="BJ23" s="50"/>
      <c r="BK23" s="50"/>
      <c r="BL23" s="27"/>
      <c r="BM23" s="27"/>
      <c r="CA23" s="92"/>
      <c r="CW23" s="92"/>
    </row>
    <row r="24" spans="28:101" s="1" customFormat="1" ht="11.25" customHeight="1">
      <c r="AB24" s="92"/>
      <c r="AK24" s="50"/>
      <c r="AL24" s="50"/>
      <c r="AM24" s="50"/>
      <c r="AN24" s="50"/>
      <c r="AO24" s="50"/>
      <c r="AP24" s="50"/>
      <c r="BC24" s="92"/>
      <c r="BF24" s="50"/>
      <c r="BG24" s="50"/>
      <c r="BH24" s="50"/>
      <c r="BI24" s="50"/>
      <c r="BJ24" s="50"/>
      <c r="BK24" s="50"/>
      <c r="BL24" s="27"/>
      <c r="BM24" s="27"/>
      <c r="CA24" s="92"/>
      <c r="CW24" s="92"/>
    </row>
    <row r="25" spans="1:101" ht="17.25" customHeight="1">
      <c r="A25" s="50"/>
      <c r="B25" s="123" t="s">
        <v>56</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00"/>
    </row>
    <row r="26" spans="1:63" ht="14.25" customHeight="1">
      <c r="A26" s="50"/>
      <c r="BF26" s="27"/>
      <c r="BG26" s="27"/>
      <c r="BH26" s="27"/>
      <c r="BI26" s="27"/>
      <c r="BJ26" s="27"/>
      <c r="BK26" s="17"/>
    </row>
    <row r="27" spans="3:101" s="1" customFormat="1" ht="15">
      <c r="C27" s="50"/>
      <c r="D27" s="50"/>
      <c r="E27" s="50"/>
      <c r="F27" s="50"/>
      <c r="G27" s="50"/>
      <c r="H27" s="50"/>
      <c r="I27" s="50"/>
      <c r="J27" s="50"/>
      <c r="K27" s="50"/>
      <c r="L27" s="50"/>
      <c r="AB27" s="92"/>
      <c r="BC27" s="92"/>
      <c r="BF27" s="27"/>
      <c r="BG27" s="27"/>
      <c r="BH27" s="27"/>
      <c r="BI27" s="27"/>
      <c r="BJ27" s="27"/>
      <c r="BK27" s="17"/>
      <c r="CA27" s="92"/>
      <c r="CW27" s="92"/>
    </row>
    <row r="28" spans="1:63" ht="28.5">
      <c r="A28" s="50"/>
      <c r="B28" s="34" t="s">
        <v>72</v>
      </c>
      <c r="C28" s="1"/>
      <c r="D28" s="1"/>
      <c r="E28" s="1"/>
      <c r="F28" s="1"/>
      <c r="G28" s="1"/>
      <c r="H28" s="1"/>
      <c r="I28" s="1"/>
      <c r="J28" s="1"/>
      <c r="K28" s="1"/>
      <c r="L28" s="1"/>
      <c r="BF28" s="27"/>
      <c r="BG28" s="27"/>
      <c r="BH28" s="27"/>
      <c r="BI28" s="27"/>
      <c r="BJ28" s="27"/>
      <c r="BK28" s="17"/>
    </row>
    <row r="29" spans="1:63" ht="18.75">
      <c r="A29" s="50"/>
      <c r="B29" s="36" t="s">
        <v>64</v>
      </c>
      <c r="C29" s="1"/>
      <c r="D29" s="1"/>
      <c r="E29" s="1"/>
      <c r="F29" s="1"/>
      <c r="G29" s="1"/>
      <c r="H29" s="1"/>
      <c r="I29" s="1"/>
      <c r="J29" s="1"/>
      <c r="K29" s="1"/>
      <c r="L29" s="1"/>
      <c r="BF29" s="27"/>
      <c r="BG29" s="27"/>
      <c r="BH29" s="27"/>
      <c r="BI29" s="27"/>
      <c r="BJ29" s="27"/>
      <c r="BK29" s="17"/>
    </row>
    <row r="30" spans="1:12" ht="15.75">
      <c r="A30" s="50"/>
      <c r="B30" s="2" t="s">
        <v>0</v>
      </c>
      <c r="C30" s="1"/>
      <c r="D30" s="1"/>
      <c r="E30" s="1"/>
      <c r="F30" s="1"/>
      <c r="G30" s="1"/>
      <c r="H30" s="1"/>
      <c r="I30" s="1"/>
      <c r="J30" s="1"/>
      <c r="K30" s="1"/>
      <c r="L30" s="1"/>
    </row>
    <row r="31" spans="2:101" s="1" customFormat="1" ht="15">
      <c r="B31" s="50"/>
      <c r="D31" s="50"/>
      <c r="E31" s="50"/>
      <c r="F31" s="50"/>
      <c r="G31" s="50"/>
      <c r="H31" s="50"/>
      <c r="I31" s="50"/>
      <c r="J31" s="50"/>
      <c r="K31" s="50"/>
      <c r="L31" s="50"/>
      <c r="M31" s="50"/>
      <c r="N31" s="50"/>
      <c r="O31" s="50"/>
      <c r="P31" s="50"/>
      <c r="Q31" s="50"/>
      <c r="AB31" s="92"/>
      <c r="AE31" s="50"/>
      <c r="AF31" s="50"/>
      <c r="AG31" s="50"/>
      <c r="AH31" s="50"/>
      <c r="BC31" s="92"/>
      <c r="CA31" s="92"/>
      <c r="CW31" s="92"/>
    </row>
    <row r="32" spans="1:101" ht="24" customHeight="1">
      <c r="A32" s="50"/>
      <c r="B32" s="131" t="s">
        <v>1</v>
      </c>
      <c r="C32" s="1"/>
      <c r="D32" s="122" t="s">
        <v>55</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99"/>
    </row>
    <row r="33" spans="1:101" ht="19.5" customHeight="1" thickBot="1">
      <c r="A33" s="50"/>
      <c r="B33" s="132"/>
      <c r="C33" s="1"/>
      <c r="D33" s="118" t="s">
        <v>50</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95"/>
      <c r="AC33" s="44"/>
      <c r="AD33" s="118" t="s">
        <v>2</v>
      </c>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95"/>
      <c r="BD33" s="44"/>
      <c r="BE33" s="118" t="s">
        <v>3</v>
      </c>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95"/>
      <c r="CB33" s="55"/>
      <c r="CC33" s="118" t="s">
        <v>54</v>
      </c>
      <c r="CD33" s="118"/>
      <c r="CE33" s="118"/>
      <c r="CF33" s="118"/>
      <c r="CG33" s="118"/>
      <c r="CH33" s="118"/>
      <c r="CI33" s="118"/>
      <c r="CJ33" s="118"/>
      <c r="CK33" s="118"/>
      <c r="CL33" s="118"/>
      <c r="CM33" s="118"/>
      <c r="CN33" s="118"/>
      <c r="CO33" s="118"/>
      <c r="CP33" s="118"/>
      <c r="CQ33" s="118"/>
      <c r="CR33" s="118"/>
      <c r="CS33" s="118"/>
      <c r="CT33" s="118"/>
      <c r="CU33" s="118"/>
      <c r="CV33" s="118"/>
      <c r="CW33" s="95"/>
    </row>
    <row r="34" spans="1:101" ht="33" customHeight="1">
      <c r="A34" s="50"/>
      <c r="B34" s="132"/>
      <c r="C34" s="1"/>
      <c r="D34" s="124" t="s">
        <v>57</v>
      </c>
      <c r="E34" s="124"/>
      <c r="F34" s="124"/>
      <c r="G34" s="124"/>
      <c r="H34" s="124"/>
      <c r="I34" s="124"/>
      <c r="J34" s="124"/>
      <c r="K34" s="124"/>
      <c r="L34" s="124"/>
      <c r="M34" s="124"/>
      <c r="N34" s="124"/>
      <c r="O34" s="125"/>
      <c r="P34" s="56" t="s">
        <v>60</v>
      </c>
      <c r="Q34" s="119" t="s">
        <v>4</v>
      </c>
      <c r="R34" s="120"/>
      <c r="S34" s="120"/>
      <c r="T34" s="121"/>
      <c r="U34" s="126" t="s">
        <v>5</v>
      </c>
      <c r="V34" s="124"/>
      <c r="W34" s="124"/>
      <c r="X34" s="124"/>
      <c r="Y34" s="124"/>
      <c r="Z34" s="125"/>
      <c r="AA34" s="127" t="s">
        <v>59</v>
      </c>
      <c r="AB34" s="134" t="s">
        <v>85</v>
      </c>
      <c r="AC34" s="42"/>
      <c r="AD34" s="124" t="s">
        <v>57</v>
      </c>
      <c r="AE34" s="124"/>
      <c r="AF34" s="124"/>
      <c r="AG34" s="124"/>
      <c r="AH34" s="124"/>
      <c r="AI34" s="125"/>
      <c r="AJ34" s="126" t="s">
        <v>60</v>
      </c>
      <c r="AK34" s="124"/>
      <c r="AL34" s="124"/>
      <c r="AM34" s="124"/>
      <c r="AN34" s="124"/>
      <c r="AO34" s="125"/>
      <c r="AP34" s="119" t="s">
        <v>4</v>
      </c>
      <c r="AQ34" s="120"/>
      <c r="AR34" s="120"/>
      <c r="AS34" s="120"/>
      <c r="AT34" s="120"/>
      <c r="AU34" s="121"/>
      <c r="AV34" s="119" t="s">
        <v>5</v>
      </c>
      <c r="AW34" s="120"/>
      <c r="AX34" s="120"/>
      <c r="AY34" s="120"/>
      <c r="AZ34" s="120"/>
      <c r="BA34" s="121"/>
      <c r="BB34" s="127" t="s">
        <v>59</v>
      </c>
      <c r="BC34" s="134" t="s">
        <v>85</v>
      </c>
      <c r="BD34" s="42"/>
      <c r="BE34" s="124" t="s">
        <v>57</v>
      </c>
      <c r="BF34" s="124"/>
      <c r="BG34" s="124"/>
      <c r="BH34" s="124"/>
      <c r="BI34" s="124"/>
      <c r="BJ34" s="125"/>
      <c r="BK34" s="126" t="s">
        <v>60</v>
      </c>
      <c r="BL34" s="124"/>
      <c r="BM34" s="125"/>
      <c r="BN34" s="119" t="s">
        <v>4</v>
      </c>
      <c r="BO34" s="120"/>
      <c r="BP34" s="120"/>
      <c r="BQ34" s="120"/>
      <c r="BR34" s="120"/>
      <c r="BS34" s="121"/>
      <c r="BT34" s="119" t="s">
        <v>5</v>
      </c>
      <c r="BU34" s="120"/>
      <c r="BV34" s="120"/>
      <c r="BW34" s="120"/>
      <c r="BX34" s="120"/>
      <c r="BY34" s="121"/>
      <c r="BZ34" s="127" t="s">
        <v>59</v>
      </c>
      <c r="CA34" s="134" t="s">
        <v>85</v>
      </c>
      <c r="CB34" s="42"/>
      <c r="CC34" s="43" t="s">
        <v>57</v>
      </c>
      <c r="CD34" s="49" t="s">
        <v>60</v>
      </c>
      <c r="CE34" s="119" t="s">
        <v>4</v>
      </c>
      <c r="CF34" s="120"/>
      <c r="CG34" s="121"/>
      <c r="CH34" s="119" t="s">
        <v>5</v>
      </c>
      <c r="CI34" s="120"/>
      <c r="CJ34" s="120"/>
      <c r="CK34" s="120"/>
      <c r="CL34" s="120"/>
      <c r="CM34" s="120"/>
      <c r="CN34" s="120"/>
      <c r="CO34" s="120"/>
      <c r="CP34" s="120"/>
      <c r="CQ34" s="120"/>
      <c r="CR34" s="120"/>
      <c r="CS34" s="120"/>
      <c r="CT34" s="120"/>
      <c r="CU34" s="121"/>
      <c r="CV34" s="127" t="s">
        <v>59</v>
      </c>
      <c r="CW34" s="134" t="s">
        <v>85</v>
      </c>
    </row>
    <row r="35" spans="1:101" ht="15" customHeight="1">
      <c r="A35" s="50"/>
      <c r="B35" s="132"/>
      <c r="C35" s="1"/>
      <c r="D35" s="48">
        <v>2000</v>
      </c>
      <c r="E35" s="48">
        <v>2001</v>
      </c>
      <c r="F35" s="48">
        <v>2002</v>
      </c>
      <c r="G35" s="48">
        <v>2003</v>
      </c>
      <c r="H35" s="48">
        <v>2004</v>
      </c>
      <c r="I35" s="48">
        <v>2005</v>
      </c>
      <c r="J35" s="48">
        <v>2006</v>
      </c>
      <c r="K35" s="48">
        <v>2007</v>
      </c>
      <c r="L35" s="48">
        <v>2008</v>
      </c>
      <c r="M35" s="48">
        <v>2009</v>
      </c>
      <c r="N35" s="48">
        <v>2010</v>
      </c>
      <c r="O35" s="47" t="s">
        <v>58</v>
      </c>
      <c r="P35" s="41" t="s">
        <v>58</v>
      </c>
      <c r="Q35" s="40">
        <v>2008</v>
      </c>
      <c r="R35" s="48">
        <v>2009</v>
      </c>
      <c r="S35" s="48">
        <v>2010</v>
      </c>
      <c r="T35" s="47" t="s">
        <v>58</v>
      </c>
      <c r="U35" s="40">
        <v>2006</v>
      </c>
      <c r="V35" s="48">
        <v>2007</v>
      </c>
      <c r="W35" s="48">
        <v>2008</v>
      </c>
      <c r="X35" s="48">
        <v>2009</v>
      </c>
      <c r="Y35" s="48">
        <v>2010</v>
      </c>
      <c r="Z35" s="47" t="s">
        <v>58</v>
      </c>
      <c r="AA35" s="128"/>
      <c r="AB35" s="135"/>
      <c r="AC35" s="39"/>
      <c r="AD35" s="48">
        <v>2011</v>
      </c>
      <c r="AE35" s="48">
        <v>2012</v>
      </c>
      <c r="AF35" s="48">
        <v>2013</v>
      </c>
      <c r="AG35" s="48">
        <v>2014</v>
      </c>
      <c r="AH35" s="48">
        <v>2015</v>
      </c>
      <c r="AI35" s="47" t="s">
        <v>58</v>
      </c>
      <c r="AJ35" s="40">
        <v>2011</v>
      </c>
      <c r="AK35" s="48">
        <v>2012</v>
      </c>
      <c r="AL35" s="48">
        <v>2013</v>
      </c>
      <c r="AM35" s="48">
        <v>2014</v>
      </c>
      <c r="AN35" s="48">
        <v>2015</v>
      </c>
      <c r="AO35" s="47" t="s">
        <v>58</v>
      </c>
      <c r="AP35" s="38">
        <v>2011</v>
      </c>
      <c r="AQ35" s="37">
        <v>2012</v>
      </c>
      <c r="AR35" s="37">
        <v>2013</v>
      </c>
      <c r="AS35" s="37">
        <v>2014</v>
      </c>
      <c r="AT35" s="37">
        <v>2015</v>
      </c>
      <c r="AU35" s="47" t="s">
        <v>58</v>
      </c>
      <c r="AV35" s="38">
        <v>2011</v>
      </c>
      <c r="AW35" s="37">
        <v>2012</v>
      </c>
      <c r="AX35" s="37">
        <v>2013</v>
      </c>
      <c r="AY35" s="37">
        <v>2014</v>
      </c>
      <c r="AZ35" s="37">
        <v>2015</v>
      </c>
      <c r="BA35" s="47" t="s">
        <v>58</v>
      </c>
      <c r="BB35" s="128"/>
      <c r="BC35" s="135"/>
      <c r="BD35" s="39"/>
      <c r="BE35" s="48">
        <v>2016</v>
      </c>
      <c r="BF35" s="48">
        <v>2017</v>
      </c>
      <c r="BG35" s="48">
        <v>2018</v>
      </c>
      <c r="BH35" s="48">
        <v>2019</v>
      </c>
      <c r="BI35" s="48">
        <v>2020</v>
      </c>
      <c r="BJ35" s="47" t="s">
        <v>58</v>
      </c>
      <c r="BK35" s="40">
        <v>2016</v>
      </c>
      <c r="BL35" s="48">
        <v>2017</v>
      </c>
      <c r="BM35" s="47" t="s">
        <v>58</v>
      </c>
      <c r="BN35" s="40">
        <v>2016</v>
      </c>
      <c r="BO35" s="48">
        <v>2017</v>
      </c>
      <c r="BP35" s="48">
        <v>2018</v>
      </c>
      <c r="BQ35" s="48">
        <v>2019</v>
      </c>
      <c r="BR35" s="48">
        <v>2020</v>
      </c>
      <c r="BS35" s="47" t="s">
        <v>58</v>
      </c>
      <c r="BT35" s="40">
        <v>2016</v>
      </c>
      <c r="BU35" s="48">
        <v>2017</v>
      </c>
      <c r="BV35" s="48">
        <v>2018</v>
      </c>
      <c r="BW35" s="48">
        <v>2019</v>
      </c>
      <c r="BX35" s="48">
        <v>2020</v>
      </c>
      <c r="BY35" s="47" t="s">
        <v>58</v>
      </c>
      <c r="BZ35" s="128"/>
      <c r="CA35" s="135"/>
      <c r="CB35" s="39"/>
      <c r="CC35" s="47" t="s">
        <v>58</v>
      </c>
      <c r="CD35" s="41" t="s">
        <v>58</v>
      </c>
      <c r="CE35" s="40">
        <v>2021</v>
      </c>
      <c r="CF35" s="48">
        <v>2022</v>
      </c>
      <c r="CG35" s="47" t="s">
        <v>58</v>
      </c>
      <c r="CH35" s="40">
        <v>2021</v>
      </c>
      <c r="CI35" s="48">
        <v>2022</v>
      </c>
      <c r="CJ35" s="48">
        <v>2023</v>
      </c>
      <c r="CK35" s="48">
        <v>2024</v>
      </c>
      <c r="CL35" s="48">
        <v>2025</v>
      </c>
      <c r="CM35" s="48">
        <v>2026</v>
      </c>
      <c r="CN35" s="48">
        <v>2027</v>
      </c>
      <c r="CO35" s="48">
        <v>2028</v>
      </c>
      <c r="CP35" s="48">
        <v>2029</v>
      </c>
      <c r="CQ35" s="48">
        <v>2030</v>
      </c>
      <c r="CR35" s="48">
        <v>2031</v>
      </c>
      <c r="CS35" s="48">
        <v>2032</v>
      </c>
      <c r="CT35" s="48">
        <v>2033</v>
      </c>
      <c r="CU35" s="47" t="s">
        <v>58</v>
      </c>
      <c r="CV35" s="128"/>
      <c r="CW35" s="135"/>
    </row>
    <row r="36" spans="1:101" ht="28.5">
      <c r="A36" s="50"/>
      <c r="B36" s="28" t="s">
        <v>65</v>
      </c>
      <c r="C36" s="1"/>
      <c r="D36" s="57"/>
      <c r="E36" s="57"/>
      <c r="F36" s="57"/>
      <c r="G36" s="57"/>
      <c r="H36" s="57"/>
      <c r="I36" s="57"/>
      <c r="J36" s="57"/>
      <c r="K36" s="57"/>
      <c r="L36" s="57"/>
      <c r="M36" s="57"/>
      <c r="N36" s="57"/>
      <c r="O36" s="52"/>
      <c r="P36" s="52"/>
      <c r="Q36" s="57"/>
      <c r="R36" s="57"/>
      <c r="S36" s="57"/>
      <c r="T36" s="52"/>
      <c r="U36" s="57"/>
      <c r="V36" s="57"/>
      <c r="W36" s="57"/>
      <c r="X36" s="57"/>
      <c r="Y36" s="57"/>
      <c r="Z36" s="52">
        <f>IF(SUM(U36:Y36)=0,"",SUM(U36:Y36))</f>
      </c>
      <c r="AA36" s="52"/>
      <c r="AB36" s="52"/>
      <c r="AC36" s="53"/>
      <c r="AD36" s="57"/>
      <c r="AE36" s="57"/>
      <c r="AF36" s="57"/>
      <c r="AG36" s="57"/>
      <c r="AH36" s="57"/>
      <c r="AI36" s="52"/>
      <c r="AJ36" s="57"/>
      <c r="AK36" s="57"/>
      <c r="AL36" s="57"/>
      <c r="AM36" s="57"/>
      <c r="AN36" s="57"/>
      <c r="AO36" s="52"/>
      <c r="AP36" s="57"/>
      <c r="AQ36" s="57"/>
      <c r="AR36" s="57"/>
      <c r="AS36" s="57"/>
      <c r="AT36" s="57"/>
      <c r="AU36" s="52"/>
      <c r="AV36" s="57"/>
      <c r="AW36" s="57"/>
      <c r="AX36" s="57"/>
      <c r="AY36" s="57"/>
      <c r="AZ36" s="57"/>
      <c r="BA36" s="52"/>
      <c r="BB36" s="52"/>
      <c r="BC36" s="86"/>
      <c r="BD36" s="53"/>
      <c r="BE36" s="57"/>
      <c r="BF36" s="57"/>
      <c r="BG36" s="57"/>
      <c r="BH36" s="57"/>
      <c r="BI36" s="57"/>
      <c r="BJ36" s="52"/>
      <c r="BK36" s="57"/>
      <c r="BL36" s="57"/>
      <c r="BM36" s="52"/>
      <c r="BN36" s="57"/>
      <c r="BO36" s="57"/>
      <c r="BP36" s="57"/>
      <c r="BQ36" s="57"/>
      <c r="BR36" s="57"/>
      <c r="BS36" s="52"/>
      <c r="BT36" s="57"/>
      <c r="BU36" s="57"/>
      <c r="BV36" s="57"/>
      <c r="BW36" s="57"/>
      <c r="BX36" s="57"/>
      <c r="BY36" s="52"/>
      <c r="BZ36" s="52"/>
      <c r="CA36" s="86"/>
      <c r="CB36" s="53"/>
      <c r="CC36" s="52"/>
      <c r="CD36" s="52"/>
      <c r="CE36" s="57"/>
      <c r="CF36" s="57"/>
      <c r="CG36" s="52"/>
      <c r="CH36" s="57"/>
      <c r="CI36" s="57"/>
      <c r="CJ36" s="57"/>
      <c r="CK36" s="57"/>
      <c r="CL36" s="57"/>
      <c r="CM36" s="57"/>
      <c r="CN36" s="57"/>
      <c r="CO36" s="57"/>
      <c r="CP36" s="57"/>
      <c r="CQ36" s="57"/>
      <c r="CR36" s="57"/>
      <c r="CS36" s="57"/>
      <c r="CT36" s="57"/>
      <c r="CU36" s="52"/>
      <c r="CV36" s="52"/>
      <c r="CW36" s="86"/>
    </row>
    <row r="37" spans="1:101" ht="15.75" customHeight="1">
      <c r="A37" s="61"/>
      <c r="B37" s="29" t="s">
        <v>20</v>
      </c>
      <c r="C37" s="1"/>
      <c r="D37" s="60"/>
      <c r="E37" s="60"/>
      <c r="F37" s="60"/>
      <c r="G37" s="60"/>
      <c r="H37" s="60"/>
      <c r="I37" s="60"/>
      <c r="J37" s="60"/>
      <c r="K37" s="60"/>
      <c r="L37" s="60"/>
      <c r="M37" s="60"/>
      <c r="N37" s="60"/>
      <c r="O37" s="54">
        <f>SUM(D37:N37)</f>
        <v>0</v>
      </c>
      <c r="P37" s="54"/>
      <c r="Q37" s="60"/>
      <c r="R37" s="60"/>
      <c r="S37" s="60"/>
      <c r="T37" s="54">
        <f>SUM(Q37:S37)</f>
        <v>0</v>
      </c>
      <c r="U37" s="60"/>
      <c r="V37" s="60"/>
      <c r="W37" s="60"/>
      <c r="X37" s="60"/>
      <c r="Y37" s="60"/>
      <c r="Z37" s="54">
        <f>SUM(U37:Y37)</f>
        <v>0</v>
      </c>
      <c r="AA37" s="54">
        <f>SUM(O37,P37,T37,Z37)</f>
        <v>0</v>
      </c>
      <c r="AB37" s="87">
        <f aca="true" t="shared" si="24" ref="AB37:AB48">IF(AA37=0,"",AA37/$AA$48)</f>
      </c>
      <c r="AC37" s="51"/>
      <c r="AD37" s="60"/>
      <c r="AE37" s="60"/>
      <c r="AF37" s="60"/>
      <c r="AG37" s="60">
        <v>30.742</v>
      </c>
      <c r="AH37" s="60">
        <v>29.45</v>
      </c>
      <c r="AI37" s="54">
        <f>SUM(AD37:AH37)</f>
        <v>60.192</v>
      </c>
      <c r="AJ37" s="60"/>
      <c r="AK37" s="60"/>
      <c r="AL37" s="60"/>
      <c r="AM37" s="60"/>
      <c r="AN37" s="60"/>
      <c r="AO37" s="54">
        <f>SUM(AJ37:AN37)</f>
        <v>0</v>
      </c>
      <c r="AP37" s="60"/>
      <c r="AQ37" s="60"/>
      <c r="AR37" s="60"/>
      <c r="AS37" s="60"/>
      <c r="AT37" s="60"/>
      <c r="AU37" s="54">
        <f>SUM(AP37:AT37)</f>
        <v>0</v>
      </c>
      <c r="AV37" s="60"/>
      <c r="AW37" s="60"/>
      <c r="AX37" s="60"/>
      <c r="AY37" s="60"/>
      <c r="AZ37" s="60"/>
      <c r="BA37" s="54">
        <f>SUM(AV37:AZ37)</f>
        <v>0</v>
      </c>
      <c r="BB37" s="54">
        <f>SUM(AI37,AO37,AU37,BA37)</f>
        <v>60.192</v>
      </c>
      <c r="BC37" s="87">
        <f aca="true" t="shared" si="25" ref="BC37:BC48">IF(BB37=0,"",BB37/$BB$48)</f>
        <v>0.35393671687708705</v>
      </c>
      <c r="BD37" s="51"/>
      <c r="BE37" s="60">
        <v>29.45</v>
      </c>
      <c r="BF37" s="60">
        <v>29.45</v>
      </c>
      <c r="BG37" s="60">
        <v>29.45</v>
      </c>
      <c r="BH37" s="60">
        <v>29.45</v>
      </c>
      <c r="BI37" s="60"/>
      <c r="BJ37" s="54">
        <f>SUM(BE37:BI37)</f>
        <v>117.8</v>
      </c>
      <c r="BK37" s="60"/>
      <c r="BL37" s="60"/>
      <c r="BM37" s="54">
        <f>SUM(BK37:BL37)</f>
        <v>0</v>
      </c>
      <c r="BN37" s="60"/>
      <c r="BO37" s="60"/>
      <c r="BP37" s="60"/>
      <c r="BQ37" s="60">
        <v>0</v>
      </c>
      <c r="BR37" s="60">
        <v>0</v>
      </c>
      <c r="BS37" s="54">
        <f>SUM(BN37:BR37)</f>
        <v>0</v>
      </c>
      <c r="BT37" s="60"/>
      <c r="BU37" s="60"/>
      <c r="BV37" s="60"/>
      <c r="BW37" s="60"/>
      <c r="BX37" s="60"/>
      <c r="BY37" s="54">
        <f>SUM(BT37:BX37)</f>
        <v>0</v>
      </c>
      <c r="BZ37" s="54">
        <f>SUM(BJ37,BM37,BS37,BY37)</f>
        <v>117.8</v>
      </c>
      <c r="CA37" s="87">
        <f aca="true" t="shared" si="26" ref="CA37:CA48">IF(BZ37=0,"",BZ37/$BZ$48)</f>
        <v>0.4218431681639473</v>
      </c>
      <c r="CB37" s="51"/>
      <c r="CC37" s="54"/>
      <c r="CD37" s="54"/>
      <c r="CE37" s="60"/>
      <c r="CF37" s="60"/>
      <c r="CG37" s="54">
        <f>SUM(CE37:CF37)</f>
        <v>0</v>
      </c>
      <c r="CH37" s="60">
        <v>0</v>
      </c>
      <c r="CI37" s="60">
        <v>0</v>
      </c>
      <c r="CJ37" s="60">
        <v>0</v>
      </c>
      <c r="CK37" s="60">
        <v>0</v>
      </c>
      <c r="CL37" s="60">
        <v>0</v>
      </c>
      <c r="CM37" s="60">
        <v>0</v>
      </c>
      <c r="CN37" s="60">
        <v>0</v>
      </c>
      <c r="CO37" s="60">
        <v>0</v>
      </c>
      <c r="CP37" s="60">
        <v>0</v>
      </c>
      <c r="CQ37" s="60">
        <v>0</v>
      </c>
      <c r="CR37" s="60"/>
      <c r="CS37" s="60"/>
      <c r="CT37" s="60"/>
      <c r="CU37" s="54">
        <f>SUM(CH37:CT37)</f>
        <v>0</v>
      </c>
      <c r="CV37" s="54">
        <f>SUM(CC37,CD37,CG37,CU37)</f>
        <v>0</v>
      </c>
      <c r="CW37" s="87">
        <f aca="true" t="shared" si="27" ref="CW37:CW48">IF(CV37=0,"",CV37/$CV$48)</f>
      </c>
    </row>
    <row r="38" spans="1:101" ht="15.75" customHeight="1">
      <c r="A38" s="61"/>
      <c r="B38" s="29" t="s">
        <v>25</v>
      </c>
      <c r="C38" s="1"/>
      <c r="D38" s="60"/>
      <c r="E38" s="60"/>
      <c r="F38" s="60"/>
      <c r="G38" s="60"/>
      <c r="H38" s="60"/>
      <c r="I38" s="60"/>
      <c r="J38" s="60"/>
      <c r="K38" s="60"/>
      <c r="L38" s="60"/>
      <c r="M38" s="60"/>
      <c r="N38" s="60"/>
      <c r="O38" s="54">
        <f>SUM(D38:N38)</f>
        <v>0</v>
      </c>
      <c r="P38" s="54"/>
      <c r="Q38" s="60"/>
      <c r="R38" s="60"/>
      <c r="S38" s="60"/>
      <c r="T38" s="54">
        <f>SUM(Q38:S38)</f>
        <v>0</v>
      </c>
      <c r="U38" s="60"/>
      <c r="V38" s="60"/>
      <c r="W38" s="60"/>
      <c r="X38" s="60"/>
      <c r="Y38" s="60"/>
      <c r="Z38" s="54">
        <f>SUM(U38:Y38)</f>
        <v>0</v>
      </c>
      <c r="AA38" s="54">
        <f>SUM(O38,P38,T38,Z38)</f>
        <v>0</v>
      </c>
      <c r="AB38" s="87">
        <f t="shared" si="24"/>
      </c>
      <c r="AC38" s="51"/>
      <c r="AD38" s="60"/>
      <c r="AE38" s="60"/>
      <c r="AF38" s="60"/>
      <c r="AG38" s="60"/>
      <c r="AH38" s="60">
        <v>4.8723</v>
      </c>
      <c r="AI38" s="54">
        <f>SUM(AD38:AH38)</f>
        <v>4.8723</v>
      </c>
      <c r="AJ38" s="60"/>
      <c r="AK38" s="60"/>
      <c r="AL38" s="60"/>
      <c r="AM38" s="60"/>
      <c r="AN38" s="60"/>
      <c r="AO38" s="54">
        <f>SUM(AJ38:AN38)</f>
        <v>0</v>
      </c>
      <c r="AP38" s="60"/>
      <c r="AQ38" s="60"/>
      <c r="AR38" s="60"/>
      <c r="AS38" s="60"/>
      <c r="AT38" s="60"/>
      <c r="AU38" s="54">
        <f>SUM(AP38:AT38)</f>
        <v>0</v>
      </c>
      <c r="AV38" s="60"/>
      <c r="AW38" s="60"/>
      <c r="AX38" s="60"/>
      <c r="AY38" s="60"/>
      <c r="AZ38" s="60"/>
      <c r="BA38" s="54">
        <f>SUM(AV38:AZ38)</f>
        <v>0</v>
      </c>
      <c r="BB38" s="54">
        <f>SUM(AI38,AO38,AU38,BA38)</f>
        <v>4.8723</v>
      </c>
      <c r="BC38" s="87">
        <f t="shared" si="25"/>
        <v>0.028649751887962375</v>
      </c>
      <c r="BD38" s="51"/>
      <c r="BE38" s="60">
        <v>22.7374</v>
      </c>
      <c r="BF38" s="60">
        <v>14.6169</v>
      </c>
      <c r="BG38" s="60">
        <v>6.4964</v>
      </c>
      <c r="BH38" s="60"/>
      <c r="BI38" s="60"/>
      <c r="BJ38" s="54">
        <f>SUM(BE38:BI38)</f>
        <v>43.8507</v>
      </c>
      <c r="BK38" s="60"/>
      <c r="BL38" s="60"/>
      <c r="BM38" s="54">
        <f>SUM(BK38:BL38)</f>
        <v>0</v>
      </c>
      <c r="BN38" s="60"/>
      <c r="BO38" s="60"/>
      <c r="BP38" s="60"/>
      <c r="BQ38" s="60">
        <v>0</v>
      </c>
      <c r="BR38" s="60">
        <v>0</v>
      </c>
      <c r="BS38" s="54">
        <f>SUM(BN38:BR38)</f>
        <v>0</v>
      </c>
      <c r="BT38" s="60"/>
      <c r="BU38" s="60"/>
      <c r="BV38" s="60"/>
      <c r="BW38" s="60"/>
      <c r="BX38" s="60"/>
      <c r="BY38" s="54">
        <f>SUM(BT38:BX38)</f>
        <v>0</v>
      </c>
      <c r="BZ38" s="54">
        <f>SUM(BJ38,BM38,BS38,BY38)</f>
        <v>43.8507</v>
      </c>
      <c r="CA38" s="87">
        <f t="shared" si="26"/>
        <v>0.1570298659949644</v>
      </c>
      <c r="CB38" s="51"/>
      <c r="CC38" s="54"/>
      <c r="CD38" s="54"/>
      <c r="CE38" s="60"/>
      <c r="CF38" s="60"/>
      <c r="CG38" s="54">
        <f>SUM(CE38:CF38)</f>
        <v>0</v>
      </c>
      <c r="CH38" s="60"/>
      <c r="CI38" s="60"/>
      <c r="CJ38" s="60"/>
      <c r="CK38" s="60"/>
      <c r="CL38" s="60"/>
      <c r="CM38" s="60"/>
      <c r="CN38" s="60"/>
      <c r="CO38" s="60"/>
      <c r="CP38" s="60"/>
      <c r="CQ38" s="60"/>
      <c r="CR38" s="60"/>
      <c r="CS38" s="60"/>
      <c r="CT38" s="60"/>
      <c r="CU38" s="54">
        <f>SUM(CH38:CT38)</f>
        <v>0</v>
      </c>
      <c r="CV38" s="54">
        <f>SUM(CC38,CD38,CG38,CU38)</f>
        <v>0</v>
      </c>
      <c r="CW38" s="87">
        <f t="shared" si="27"/>
      </c>
    </row>
    <row r="39" spans="1:101" ht="28.5">
      <c r="A39" s="50"/>
      <c r="B39" s="81" t="s">
        <v>66</v>
      </c>
      <c r="C39" s="1"/>
      <c r="D39" s="73">
        <f aca="true" t="shared" si="28" ref="D39:AA39">SUM(D37:D38)</f>
        <v>0</v>
      </c>
      <c r="E39" s="73">
        <f t="shared" si="28"/>
        <v>0</v>
      </c>
      <c r="F39" s="73">
        <f t="shared" si="28"/>
        <v>0</v>
      </c>
      <c r="G39" s="73">
        <f t="shared" si="28"/>
        <v>0</v>
      </c>
      <c r="H39" s="73">
        <f t="shared" si="28"/>
        <v>0</v>
      </c>
      <c r="I39" s="73">
        <f t="shared" si="28"/>
        <v>0</v>
      </c>
      <c r="J39" s="73">
        <f t="shared" si="28"/>
        <v>0</v>
      </c>
      <c r="K39" s="73">
        <f t="shared" si="28"/>
        <v>0</v>
      </c>
      <c r="L39" s="73">
        <f t="shared" si="28"/>
        <v>0</v>
      </c>
      <c r="M39" s="73">
        <f t="shared" si="28"/>
        <v>0</v>
      </c>
      <c r="N39" s="73">
        <f t="shared" si="28"/>
        <v>0</v>
      </c>
      <c r="O39" s="74">
        <f t="shared" si="28"/>
        <v>0</v>
      </c>
      <c r="P39" s="74">
        <f t="shared" si="28"/>
        <v>0</v>
      </c>
      <c r="Q39" s="73">
        <f t="shared" si="28"/>
        <v>0</v>
      </c>
      <c r="R39" s="73">
        <f t="shared" si="28"/>
        <v>0</v>
      </c>
      <c r="S39" s="73">
        <f t="shared" si="28"/>
        <v>0</v>
      </c>
      <c r="T39" s="74">
        <f t="shared" si="28"/>
        <v>0</v>
      </c>
      <c r="U39" s="73">
        <f t="shared" si="28"/>
        <v>0</v>
      </c>
      <c r="V39" s="73">
        <f t="shared" si="28"/>
        <v>0</v>
      </c>
      <c r="W39" s="73">
        <f t="shared" si="28"/>
        <v>0</v>
      </c>
      <c r="X39" s="73">
        <f t="shared" si="28"/>
        <v>0</v>
      </c>
      <c r="Y39" s="73">
        <f t="shared" si="28"/>
        <v>0</v>
      </c>
      <c r="Z39" s="74">
        <f t="shared" si="28"/>
        <v>0</v>
      </c>
      <c r="AA39" s="102">
        <f t="shared" si="28"/>
        <v>0</v>
      </c>
      <c r="AB39" s="103">
        <f t="shared" si="24"/>
      </c>
      <c r="AC39" s="53"/>
      <c r="AD39" s="73">
        <f aca="true" t="shared" si="29" ref="AD39:BB39">SUM(AD37:AD38)</f>
        <v>0</v>
      </c>
      <c r="AE39" s="73">
        <f t="shared" si="29"/>
        <v>0</v>
      </c>
      <c r="AF39" s="73">
        <f t="shared" si="29"/>
        <v>0</v>
      </c>
      <c r="AG39" s="73">
        <f t="shared" si="29"/>
        <v>30.742</v>
      </c>
      <c r="AH39" s="73">
        <f t="shared" si="29"/>
        <v>34.3223</v>
      </c>
      <c r="AI39" s="74">
        <f t="shared" si="29"/>
        <v>65.0643</v>
      </c>
      <c r="AJ39" s="73">
        <f t="shared" si="29"/>
        <v>0</v>
      </c>
      <c r="AK39" s="73">
        <f t="shared" si="29"/>
        <v>0</v>
      </c>
      <c r="AL39" s="73">
        <f t="shared" si="29"/>
        <v>0</v>
      </c>
      <c r="AM39" s="73">
        <f t="shared" si="29"/>
        <v>0</v>
      </c>
      <c r="AN39" s="73">
        <f t="shared" si="29"/>
        <v>0</v>
      </c>
      <c r="AO39" s="74">
        <f t="shared" si="29"/>
        <v>0</v>
      </c>
      <c r="AP39" s="73">
        <f t="shared" si="29"/>
        <v>0</v>
      </c>
      <c r="AQ39" s="73">
        <f t="shared" si="29"/>
        <v>0</v>
      </c>
      <c r="AR39" s="73">
        <f t="shared" si="29"/>
        <v>0</v>
      </c>
      <c r="AS39" s="73">
        <f t="shared" si="29"/>
        <v>0</v>
      </c>
      <c r="AT39" s="73">
        <f t="shared" si="29"/>
        <v>0</v>
      </c>
      <c r="AU39" s="74">
        <f t="shared" si="29"/>
        <v>0</v>
      </c>
      <c r="AV39" s="73">
        <f t="shared" si="29"/>
        <v>0</v>
      </c>
      <c r="AW39" s="73">
        <f t="shared" si="29"/>
        <v>0</v>
      </c>
      <c r="AX39" s="73">
        <f t="shared" si="29"/>
        <v>0</v>
      </c>
      <c r="AY39" s="73">
        <f t="shared" si="29"/>
        <v>0</v>
      </c>
      <c r="AZ39" s="73">
        <f t="shared" si="29"/>
        <v>0</v>
      </c>
      <c r="BA39" s="74">
        <f t="shared" si="29"/>
        <v>0</v>
      </c>
      <c r="BB39" s="102">
        <f t="shared" si="29"/>
        <v>65.0643</v>
      </c>
      <c r="BC39" s="103">
        <f t="shared" si="25"/>
        <v>0.3825864687650495</v>
      </c>
      <c r="BD39" s="53"/>
      <c r="BE39" s="73">
        <f aca="true" t="shared" si="30" ref="BE39:BZ39">SUM(BE37:BE38)</f>
        <v>52.1874</v>
      </c>
      <c r="BF39" s="73">
        <f t="shared" si="30"/>
        <v>44.0669</v>
      </c>
      <c r="BG39" s="73">
        <f t="shared" si="30"/>
        <v>35.9464</v>
      </c>
      <c r="BH39" s="73">
        <f t="shared" si="30"/>
        <v>29.45</v>
      </c>
      <c r="BI39" s="73">
        <f t="shared" si="30"/>
        <v>0</v>
      </c>
      <c r="BJ39" s="74">
        <f t="shared" si="30"/>
        <v>161.6507</v>
      </c>
      <c r="BK39" s="73">
        <f t="shared" si="30"/>
        <v>0</v>
      </c>
      <c r="BL39" s="73">
        <f t="shared" si="30"/>
        <v>0</v>
      </c>
      <c r="BM39" s="74">
        <f t="shared" si="30"/>
        <v>0</v>
      </c>
      <c r="BN39" s="73">
        <f t="shared" si="30"/>
        <v>0</v>
      </c>
      <c r="BO39" s="73">
        <f t="shared" si="30"/>
        <v>0</v>
      </c>
      <c r="BP39" s="73">
        <f t="shared" si="30"/>
        <v>0</v>
      </c>
      <c r="BQ39" s="73">
        <f t="shared" si="30"/>
        <v>0</v>
      </c>
      <c r="BR39" s="73">
        <f t="shared" si="30"/>
        <v>0</v>
      </c>
      <c r="BS39" s="74">
        <f t="shared" si="30"/>
        <v>0</v>
      </c>
      <c r="BT39" s="73">
        <f t="shared" si="30"/>
        <v>0</v>
      </c>
      <c r="BU39" s="73">
        <f t="shared" si="30"/>
        <v>0</v>
      </c>
      <c r="BV39" s="73">
        <f t="shared" si="30"/>
        <v>0</v>
      </c>
      <c r="BW39" s="73">
        <f t="shared" si="30"/>
        <v>0</v>
      </c>
      <c r="BX39" s="73">
        <f t="shared" si="30"/>
        <v>0</v>
      </c>
      <c r="BY39" s="74">
        <f t="shared" si="30"/>
        <v>0</v>
      </c>
      <c r="BZ39" s="102">
        <f t="shared" si="30"/>
        <v>161.6507</v>
      </c>
      <c r="CA39" s="103">
        <f t="shared" si="26"/>
        <v>0.5788730341589117</v>
      </c>
      <c r="CB39" s="53"/>
      <c r="CC39" s="74">
        <f aca="true" t="shared" si="31" ref="CC39:CV39">SUM(CC37:CC38)</f>
        <v>0</v>
      </c>
      <c r="CD39" s="74">
        <f t="shared" si="31"/>
        <v>0</v>
      </c>
      <c r="CE39" s="73">
        <f t="shared" si="31"/>
        <v>0</v>
      </c>
      <c r="CF39" s="73">
        <f t="shared" si="31"/>
        <v>0</v>
      </c>
      <c r="CG39" s="74">
        <f t="shared" si="31"/>
        <v>0</v>
      </c>
      <c r="CH39" s="73">
        <f t="shared" si="31"/>
        <v>0</v>
      </c>
      <c r="CI39" s="73">
        <f t="shared" si="31"/>
        <v>0</v>
      </c>
      <c r="CJ39" s="73">
        <f t="shared" si="31"/>
        <v>0</v>
      </c>
      <c r="CK39" s="73">
        <f t="shared" si="31"/>
        <v>0</v>
      </c>
      <c r="CL39" s="73">
        <f t="shared" si="31"/>
        <v>0</v>
      </c>
      <c r="CM39" s="73">
        <f t="shared" si="31"/>
        <v>0</v>
      </c>
      <c r="CN39" s="73">
        <f t="shared" si="31"/>
        <v>0</v>
      </c>
      <c r="CO39" s="73">
        <f t="shared" si="31"/>
        <v>0</v>
      </c>
      <c r="CP39" s="73">
        <f t="shared" si="31"/>
        <v>0</v>
      </c>
      <c r="CQ39" s="73">
        <f t="shared" si="31"/>
        <v>0</v>
      </c>
      <c r="CR39" s="73">
        <f t="shared" si="31"/>
        <v>0</v>
      </c>
      <c r="CS39" s="73">
        <f t="shared" si="31"/>
        <v>0</v>
      </c>
      <c r="CT39" s="73">
        <f t="shared" si="31"/>
        <v>0</v>
      </c>
      <c r="CU39" s="74">
        <f t="shared" si="31"/>
        <v>0</v>
      </c>
      <c r="CV39" s="102">
        <f t="shared" si="31"/>
        <v>0</v>
      </c>
      <c r="CW39" s="103">
        <f t="shared" si="27"/>
      </c>
    </row>
    <row r="40" spans="1:101" ht="8.25" customHeight="1">
      <c r="A40" s="50"/>
      <c r="AB40" s="85">
        <f t="shared" si="24"/>
      </c>
      <c r="BC40" s="85">
        <f t="shared" si="25"/>
      </c>
      <c r="CA40" s="85">
        <f t="shared" si="26"/>
      </c>
      <c r="CW40" s="85">
        <f t="shared" si="27"/>
      </c>
    </row>
    <row r="41" spans="1:101" ht="31.5" customHeight="1">
      <c r="A41" s="50"/>
      <c r="B41" s="28" t="s">
        <v>67</v>
      </c>
      <c r="C41" s="1"/>
      <c r="D41" s="57"/>
      <c r="E41" s="57"/>
      <c r="F41" s="57"/>
      <c r="G41" s="57"/>
      <c r="H41" s="57"/>
      <c r="I41" s="57"/>
      <c r="J41" s="57"/>
      <c r="K41" s="57"/>
      <c r="L41" s="57"/>
      <c r="M41" s="57"/>
      <c r="N41" s="57"/>
      <c r="O41" s="52"/>
      <c r="P41" s="52"/>
      <c r="Q41" s="57"/>
      <c r="R41" s="57"/>
      <c r="S41" s="57"/>
      <c r="T41" s="52"/>
      <c r="U41" s="57"/>
      <c r="V41" s="57"/>
      <c r="W41" s="57"/>
      <c r="X41" s="57"/>
      <c r="Y41" s="57"/>
      <c r="Z41" s="52"/>
      <c r="AA41" s="52"/>
      <c r="AB41" s="89">
        <f t="shared" si="24"/>
      </c>
      <c r="AC41" s="53"/>
      <c r="AD41" s="57"/>
      <c r="AE41" s="57"/>
      <c r="AF41" s="57"/>
      <c r="AG41" s="57"/>
      <c r="AH41" s="57"/>
      <c r="AI41" s="52"/>
      <c r="AJ41" s="57"/>
      <c r="AK41" s="57"/>
      <c r="AL41" s="57"/>
      <c r="AM41" s="57"/>
      <c r="AN41" s="57"/>
      <c r="AO41" s="52"/>
      <c r="AP41" s="57"/>
      <c r="AQ41" s="57"/>
      <c r="AR41" s="57"/>
      <c r="AS41" s="57"/>
      <c r="AT41" s="57"/>
      <c r="AU41" s="52"/>
      <c r="AV41" s="57"/>
      <c r="AW41" s="57"/>
      <c r="AX41" s="57"/>
      <c r="AY41" s="57"/>
      <c r="AZ41" s="57"/>
      <c r="BA41" s="52"/>
      <c r="BB41" s="52"/>
      <c r="BC41" s="89">
        <f t="shared" si="25"/>
      </c>
      <c r="BD41" s="53"/>
      <c r="BE41" s="57"/>
      <c r="BF41" s="57"/>
      <c r="BG41" s="57"/>
      <c r="BH41" s="57"/>
      <c r="BI41" s="57"/>
      <c r="BJ41" s="52"/>
      <c r="BK41" s="57"/>
      <c r="BL41" s="57"/>
      <c r="BM41" s="52"/>
      <c r="BN41" s="57"/>
      <c r="BO41" s="57"/>
      <c r="BP41" s="57"/>
      <c r="BQ41" s="57"/>
      <c r="BR41" s="57"/>
      <c r="BS41" s="52"/>
      <c r="BT41" s="57"/>
      <c r="BU41" s="57"/>
      <c r="BV41" s="57"/>
      <c r="BW41" s="57"/>
      <c r="BX41" s="57"/>
      <c r="BY41" s="52"/>
      <c r="BZ41" s="52"/>
      <c r="CA41" s="89">
        <f t="shared" si="26"/>
      </c>
      <c r="CB41" s="53"/>
      <c r="CC41" s="52"/>
      <c r="CD41" s="52"/>
      <c r="CE41" s="57"/>
      <c r="CF41" s="57"/>
      <c r="CG41" s="52"/>
      <c r="CH41" s="57"/>
      <c r="CI41" s="57"/>
      <c r="CJ41" s="57"/>
      <c r="CK41" s="57"/>
      <c r="CL41" s="57"/>
      <c r="CM41" s="57"/>
      <c r="CN41" s="57"/>
      <c r="CO41" s="57"/>
      <c r="CP41" s="57"/>
      <c r="CQ41" s="57"/>
      <c r="CR41" s="57"/>
      <c r="CS41" s="57"/>
      <c r="CT41" s="57"/>
      <c r="CU41" s="52"/>
      <c r="CV41" s="52"/>
      <c r="CW41" s="89">
        <f t="shared" si="27"/>
      </c>
    </row>
    <row r="42" spans="1:101" ht="15.75" customHeight="1">
      <c r="A42" s="61"/>
      <c r="B42" s="29" t="s">
        <v>7</v>
      </c>
      <c r="C42" s="1"/>
      <c r="D42" s="60"/>
      <c r="E42" s="60"/>
      <c r="F42" s="60"/>
      <c r="G42" s="60"/>
      <c r="H42" s="60"/>
      <c r="I42" s="60"/>
      <c r="J42" s="60"/>
      <c r="K42" s="60"/>
      <c r="L42" s="60"/>
      <c r="M42" s="60"/>
      <c r="N42" s="60"/>
      <c r="O42" s="54">
        <f>SUM(D42:N42)</f>
        <v>0</v>
      </c>
      <c r="P42" s="54"/>
      <c r="Q42" s="60"/>
      <c r="R42" s="60">
        <v>0</v>
      </c>
      <c r="S42" s="60"/>
      <c r="T42" s="54">
        <f>SUM(Q42:S42)</f>
        <v>0</v>
      </c>
      <c r="U42" s="60"/>
      <c r="V42" s="60"/>
      <c r="W42" s="60"/>
      <c r="X42" s="60"/>
      <c r="Y42" s="60"/>
      <c r="Z42" s="54">
        <f>SUM(U42:Y42)</f>
        <v>0</v>
      </c>
      <c r="AA42" s="54">
        <f>SUM(O42,P42,T42,Z42)</f>
        <v>0</v>
      </c>
      <c r="AB42" s="87">
        <f t="shared" si="24"/>
      </c>
      <c r="AC42" s="53"/>
      <c r="AD42" s="60"/>
      <c r="AE42" s="60"/>
      <c r="AF42" s="60"/>
      <c r="AG42" s="60"/>
      <c r="AH42" s="60">
        <v>105</v>
      </c>
      <c r="AI42" s="54">
        <f>SUM(AD42:AH42)</f>
        <v>105</v>
      </c>
      <c r="AJ42" s="60"/>
      <c r="AK42" s="60"/>
      <c r="AL42" s="60"/>
      <c r="AM42" s="60"/>
      <c r="AN42" s="60"/>
      <c r="AO42" s="54">
        <f>SUM(AJ42:AN42)</f>
        <v>0</v>
      </c>
      <c r="AP42" s="60"/>
      <c r="AQ42" s="60"/>
      <c r="AR42" s="60"/>
      <c r="AS42" s="60"/>
      <c r="AT42" s="60"/>
      <c r="AU42" s="54">
        <f>SUM(AP42:AT42)</f>
        <v>0</v>
      </c>
      <c r="AV42" s="60"/>
      <c r="AW42" s="60"/>
      <c r="AX42" s="60"/>
      <c r="AY42" s="60"/>
      <c r="AZ42" s="60"/>
      <c r="BA42" s="54">
        <f>SUM(AV42:AZ42)</f>
        <v>0</v>
      </c>
      <c r="BB42" s="54">
        <f>SUM(AI42,AO42,AU42,BA42)</f>
        <v>105</v>
      </c>
      <c r="BC42" s="87">
        <f t="shared" si="25"/>
        <v>0.6174135312349506</v>
      </c>
      <c r="BD42" s="53"/>
      <c r="BE42" s="60">
        <v>33</v>
      </c>
      <c r="BF42" s="60">
        <v>40</v>
      </c>
      <c r="BG42" s="60">
        <v>44.6</v>
      </c>
      <c r="BH42" s="60"/>
      <c r="BI42" s="60"/>
      <c r="BJ42" s="54">
        <f>SUM(BE42:BI42)</f>
        <v>117.6</v>
      </c>
      <c r="BK42" s="60"/>
      <c r="BL42" s="60"/>
      <c r="BM42" s="54">
        <f>SUM(BK42:BL42)</f>
        <v>0</v>
      </c>
      <c r="BN42" s="60">
        <v>0</v>
      </c>
      <c r="BO42" s="60"/>
      <c r="BP42" s="60"/>
      <c r="BQ42" s="60">
        <v>0</v>
      </c>
      <c r="BR42" s="60">
        <v>0</v>
      </c>
      <c r="BS42" s="54">
        <f>SUM(BN42:BR42)</f>
        <v>0</v>
      </c>
      <c r="BT42" s="60"/>
      <c r="BU42" s="60"/>
      <c r="BV42" s="60"/>
      <c r="BW42" s="60"/>
      <c r="BX42" s="60"/>
      <c r="BY42" s="54">
        <f>SUM(BT42:BX42)</f>
        <v>0</v>
      </c>
      <c r="BZ42" s="54">
        <f>SUM(BJ42,BM42,BS42,BY42)</f>
        <v>117.6</v>
      </c>
      <c r="CA42" s="87">
        <f t="shared" si="26"/>
        <v>0.4211269658410883</v>
      </c>
      <c r="CB42" s="53"/>
      <c r="CC42" s="54"/>
      <c r="CD42" s="54"/>
      <c r="CE42" s="60"/>
      <c r="CF42" s="60"/>
      <c r="CG42" s="54">
        <f>SUM(CE42:CF42)</f>
        <v>0</v>
      </c>
      <c r="CH42" s="60"/>
      <c r="CI42" s="60"/>
      <c r="CJ42" s="60"/>
      <c r="CK42" s="60"/>
      <c r="CL42" s="60"/>
      <c r="CM42" s="60"/>
      <c r="CN42" s="60"/>
      <c r="CO42" s="60"/>
      <c r="CP42" s="60"/>
      <c r="CQ42" s="60"/>
      <c r="CR42" s="60"/>
      <c r="CS42" s="60"/>
      <c r="CT42" s="60"/>
      <c r="CU42" s="54">
        <f>SUM(CH42:CT42)</f>
        <v>0</v>
      </c>
      <c r="CV42" s="54">
        <f>SUM(CC42,CD42,CG42,CU42)</f>
        <v>0</v>
      </c>
      <c r="CW42" s="87">
        <f t="shared" si="27"/>
      </c>
    </row>
    <row r="43" spans="1:101" ht="19.5" customHeight="1">
      <c r="A43" s="50"/>
      <c r="B43" s="82" t="s">
        <v>68</v>
      </c>
      <c r="C43" s="1"/>
      <c r="D43" s="75">
        <f aca="true" t="shared" si="32" ref="D43:AA43">SUM(D42:D42)</f>
        <v>0</v>
      </c>
      <c r="E43" s="75">
        <f t="shared" si="32"/>
        <v>0</v>
      </c>
      <c r="F43" s="75">
        <f t="shared" si="32"/>
        <v>0</v>
      </c>
      <c r="G43" s="75">
        <f t="shared" si="32"/>
        <v>0</v>
      </c>
      <c r="H43" s="75">
        <f t="shared" si="32"/>
        <v>0</v>
      </c>
      <c r="I43" s="75">
        <f t="shared" si="32"/>
        <v>0</v>
      </c>
      <c r="J43" s="75">
        <f t="shared" si="32"/>
        <v>0</v>
      </c>
      <c r="K43" s="75">
        <f t="shared" si="32"/>
        <v>0</v>
      </c>
      <c r="L43" s="75">
        <f t="shared" si="32"/>
        <v>0</v>
      </c>
      <c r="M43" s="75">
        <f t="shared" si="32"/>
        <v>0</v>
      </c>
      <c r="N43" s="75">
        <f t="shared" si="32"/>
        <v>0</v>
      </c>
      <c r="O43" s="76">
        <f t="shared" si="32"/>
        <v>0</v>
      </c>
      <c r="P43" s="76">
        <f t="shared" si="32"/>
        <v>0</v>
      </c>
      <c r="Q43" s="75">
        <f t="shared" si="32"/>
        <v>0</v>
      </c>
      <c r="R43" s="75">
        <f t="shared" si="32"/>
        <v>0</v>
      </c>
      <c r="S43" s="75">
        <f t="shared" si="32"/>
        <v>0</v>
      </c>
      <c r="T43" s="76">
        <f t="shared" si="32"/>
        <v>0</v>
      </c>
      <c r="U43" s="75">
        <f t="shared" si="32"/>
        <v>0</v>
      </c>
      <c r="V43" s="75">
        <f t="shared" si="32"/>
        <v>0</v>
      </c>
      <c r="W43" s="75">
        <f t="shared" si="32"/>
        <v>0</v>
      </c>
      <c r="X43" s="75">
        <f t="shared" si="32"/>
        <v>0</v>
      </c>
      <c r="Y43" s="75">
        <f t="shared" si="32"/>
        <v>0</v>
      </c>
      <c r="Z43" s="76">
        <f t="shared" si="32"/>
        <v>0</v>
      </c>
      <c r="AA43" s="76">
        <f t="shared" si="32"/>
        <v>0</v>
      </c>
      <c r="AB43" s="90">
        <f t="shared" si="24"/>
      </c>
      <c r="AC43" s="53"/>
      <c r="AD43" s="75">
        <f aca="true" t="shared" si="33" ref="AD43:BB43">SUM(AD42:AD42)</f>
        <v>0</v>
      </c>
      <c r="AE43" s="75">
        <f t="shared" si="33"/>
        <v>0</v>
      </c>
      <c r="AF43" s="75">
        <f t="shared" si="33"/>
        <v>0</v>
      </c>
      <c r="AG43" s="75">
        <f t="shared" si="33"/>
        <v>0</v>
      </c>
      <c r="AH43" s="75">
        <f t="shared" si="33"/>
        <v>105</v>
      </c>
      <c r="AI43" s="76">
        <f t="shared" si="33"/>
        <v>105</v>
      </c>
      <c r="AJ43" s="75">
        <f t="shared" si="33"/>
        <v>0</v>
      </c>
      <c r="AK43" s="75">
        <f t="shared" si="33"/>
        <v>0</v>
      </c>
      <c r="AL43" s="75">
        <f t="shared" si="33"/>
        <v>0</v>
      </c>
      <c r="AM43" s="75">
        <f t="shared" si="33"/>
        <v>0</v>
      </c>
      <c r="AN43" s="75">
        <f t="shared" si="33"/>
        <v>0</v>
      </c>
      <c r="AO43" s="76">
        <f t="shared" si="33"/>
        <v>0</v>
      </c>
      <c r="AP43" s="75">
        <f t="shared" si="33"/>
        <v>0</v>
      </c>
      <c r="AQ43" s="75">
        <f t="shared" si="33"/>
        <v>0</v>
      </c>
      <c r="AR43" s="75">
        <f t="shared" si="33"/>
        <v>0</v>
      </c>
      <c r="AS43" s="75">
        <f t="shared" si="33"/>
        <v>0</v>
      </c>
      <c r="AT43" s="75">
        <f t="shared" si="33"/>
        <v>0</v>
      </c>
      <c r="AU43" s="76">
        <f t="shared" si="33"/>
        <v>0</v>
      </c>
      <c r="AV43" s="75">
        <f t="shared" si="33"/>
        <v>0</v>
      </c>
      <c r="AW43" s="75">
        <f t="shared" si="33"/>
        <v>0</v>
      </c>
      <c r="AX43" s="75">
        <f t="shared" si="33"/>
        <v>0</v>
      </c>
      <c r="AY43" s="75">
        <f t="shared" si="33"/>
        <v>0</v>
      </c>
      <c r="AZ43" s="75">
        <f t="shared" si="33"/>
        <v>0</v>
      </c>
      <c r="BA43" s="76">
        <f t="shared" si="33"/>
        <v>0</v>
      </c>
      <c r="BB43" s="76">
        <f t="shared" si="33"/>
        <v>105</v>
      </c>
      <c r="BC43" s="90">
        <f t="shared" si="25"/>
        <v>0.6174135312349506</v>
      </c>
      <c r="BD43" s="53"/>
      <c r="BE43" s="75">
        <f aca="true" t="shared" si="34" ref="BE43:BZ43">SUM(BE42:BE42)</f>
        <v>33</v>
      </c>
      <c r="BF43" s="75">
        <f t="shared" si="34"/>
        <v>40</v>
      </c>
      <c r="BG43" s="75">
        <f t="shared" si="34"/>
        <v>44.6</v>
      </c>
      <c r="BH43" s="75">
        <f t="shared" si="34"/>
        <v>0</v>
      </c>
      <c r="BI43" s="75">
        <f t="shared" si="34"/>
        <v>0</v>
      </c>
      <c r="BJ43" s="76">
        <f t="shared" si="34"/>
        <v>117.6</v>
      </c>
      <c r="BK43" s="75">
        <f t="shared" si="34"/>
        <v>0</v>
      </c>
      <c r="BL43" s="75">
        <f t="shared" si="34"/>
        <v>0</v>
      </c>
      <c r="BM43" s="76">
        <f t="shared" si="34"/>
        <v>0</v>
      </c>
      <c r="BN43" s="75">
        <f t="shared" si="34"/>
        <v>0</v>
      </c>
      <c r="BO43" s="75">
        <f t="shared" si="34"/>
        <v>0</v>
      </c>
      <c r="BP43" s="75">
        <f t="shared" si="34"/>
        <v>0</v>
      </c>
      <c r="BQ43" s="75">
        <f t="shared" si="34"/>
        <v>0</v>
      </c>
      <c r="BR43" s="75">
        <f t="shared" si="34"/>
        <v>0</v>
      </c>
      <c r="BS43" s="76">
        <f t="shared" si="34"/>
        <v>0</v>
      </c>
      <c r="BT43" s="75">
        <f t="shared" si="34"/>
        <v>0</v>
      </c>
      <c r="BU43" s="75">
        <f t="shared" si="34"/>
        <v>0</v>
      </c>
      <c r="BV43" s="75">
        <f t="shared" si="34"/>
        <v>0</v>
      </c>
      <c r="BW43" s="75">
        <f t="shared" si="34"/>
        <v>0</v>
      </c>
      <c r="BX43" s="75">
        <f t="shared" si="34"/>
        <v>0</v>
      </c>
      <c r="BY43" s="76">
        <f t="shared" si="34"/>
        <v>0</v>
      </c>
      <c r="BZ43" s="76">
        <f t="shared" si="34"/>
        <v>117.6</v>
      </c>
      <c r="CA43" s="90">
        <f t="shared" si="26"/>
        <v>0.4211269658410883</v>
      </c>
      <c r="CB43" s="53"/>
      <c r="CC43" s="76">
        <f aca="true" t="shared" si="35" ref="CC43:CV43">SUM(CC42:CC42)</f>
        <v>0</v>
      </c>
      <c r="CD43" s="76">
        <f t="shared" si="35"/>
        <v>0</v>
      </c>
      <c r="CE43" s="75">
        <f t="shared" si="35"/>
        <v>0</v>
      </c>
      <c r="CF43" s="75">
        <f t="shared" si="35"/>
        <v>0</v>
      </c>
      <c r="CG43" s="76">
        <f t="shared" si="35"/>
        <v>0</v>
      </c>
      <c r="CH43" s="75">
        <f t="shared" si="35"/>
        <v>0</v>
      </c>
      <c r="CI43" s="75">
        <f t="shared" si="35"/>
        <v>0</v>
      </c>
      <c r="CJ43" s="75">
        <f t="shared" si="35"/>
        <v>0</v>
      </c>
      <c r="CK43" s="75">
        <f t="shared" si="35"/>
        <v>0</v>
      </c>
      <c r="CL43" s="75">
        <f t="shared" si="35"/>
        <v>0</v>
      </c>
      <c r="CM43" s="75">
        <f t="shared" si="35"/>
        <v>0</v>
      </c>
      <c r="CN43" s="75">
        <f t="shared" si="35"/>
        <v>0</v>
      </c>
      <c r="CO43" s="75">
        <f t="shared" si="35"/>
        <v>0</v>
      </c>
      <c r="CP43" s="75">
        <f t="shared" si="35"/>
        <v>0</v>
      </c>
      <c r="CQ43" s="75">
        <f t="shared" si="35"/>
        <v>0</v>
      </c>
      <c r="CR43" s="75">
        <f t="shared" si="35"/>
        <v>0</v>
      </c>
      <c r="CS43" s="75">
        <f t="shared" si="35"/>
        <v>0</v>
      </c>
      <c r="CT43" s="75">
        <f t="shared" si="35"/>
        <v>0</v>
      </c>
      <c r="CU43" s="76">
        <f t="shared" si="35"/>
        <v>0</v>
      </c>
      <c r="CV43" s="76">
        <f t="shared" si="35"/>
        <v>0</v>
      </c>
      <c r="CW43" s="90">
        <f t="shared" si="27"/>
      </c>
    </row>
    <row r="44" spans="1:101" ht="15" customHeight="1" hidden="1">
      <c r="A44" s="61"/>
      <c r="B44" s="29"/>
      <c r="C44" s="1"/>
      <c r="D44" s="59"/>
      <c r="E44" s="59"/>
      <c r="F44" s="59"/>
      <c r="G44" s="59"/>
      <c r="H44" s="59"/>
      <c r="I44" s="59"/>
      <c r="J44" s="59"/>
      <c r="K44" s="59"/>
      <c r="L44" s="59"/>
      <c r="M44" s="59"/>
      <c r="N44" s="59"/>
      <c r="O44" s="54">
        <f>SUM(D44:N44)</f>
        <v>0</v>
      </c>
      <c r="P44" s="54"/>
      <c r="Q44" s="59"/>
      <c r="R44" s="59"/>
      <c r="S44" s="59"/>
      <c r="T44" s="54">
        <f>SUM(Q44:S44)</f>
        <v>0</v>
      </c>
      <c r="U44" s="59"/>
      <c r="V44" s="59"/>
      <c r="W44" s="59"/>
      <c r="X44" s="59"/>
      <c r="Y44" s="59"/>
      <c r="Z44" s="54">
        <f>SUM(U44:Y44)</f>
        <v>0</v>
      </c>
      <c r="AA44" s="54">
        <f>SUM(O44,P44,T44,Z44)</f>
        <v>0</v>
      </c>
      <c r="AB44" s="89">
        <f t="shared" si="24"/>
      </c>
      <c r="AC44" s="53"/>
      <c r="AD44" s="59"/>
      <c r="AE44" s="59"/>
      <c r="AF44" s="59"/>
      <c r="AG44" s="59"/>
      <c r="AH44" s="59"/>
      <c r="AI44" s="54">
        <f>SUM(AD44:AH44)</f>
        <v>0</v>
      </c>
      <c r="AJ44" s="59"/>
      <c r="AK44" s="59"/>
      <c r="AL44" s="59"/>
      <c r="AM44" s="59"/>
      <c r="AN44" s="59"/>
      <c r="AO44" s="54">
        <f>SUM(AJ44:AN44)</f>
        <v>0</v>
      </c>
      <c r="AP44" s="59"/>
      <c r="AQ44" s="59"/>
      <c r="AR44" s="59"/>
      <c r="AS44" s="59"/>
      <c r="AT44" s="59"/>
      <c r="AU44" s="54">
        <f>SUM(AP44:AT44)</f>
        <v>0</v>
      </c>
      <c r="AV44" s="59"/>
      <c r="AW44" s="59"/>
      <c r="AX44" s="59"/>
      <c r="AY44" s="59"/>
      <c r="AZ44" s="59"/>
      <c r="BA44" s="54">
        <f>SUM(AV44:AZ44)</f>
        <v>0</v>
      </c>
      <c r="BB44" s="54">
        <f>SUM(AI44,AO44,AU44,BA44)</f>
        <v>0</v>
      </c>
      <c r="BC44" s="89">
        <f t="shared" si="25"/>
      </c>
      <c r="BD44" s="53"/>
      <c r="BE44" s="59"/>
      <c r="BF44" s="59"/>
      <c r="BG44" s="59"/>
      <c r="BH44" s="59"/>
      <c r="BI44" s="59"/>
      <c r="BJ44" s="54">
        <f>SUM(BE44:BI44)</f>
        <v>0</v>
      </c>
      <c r="BK44" s="59"/>
      <c r="BL44" s="59"/>
      <c r="BM44" s="54">
        <f>SUM(BK44:BL44)</f>
        <v>0</v>
      </c>
      <c r="BN44" s="59"/>
      <c r="BO44" s="59"/>
      <c r="BP44" s="59"/>
      <c r="BQ44" s="59"/>
      <c r="BR44" s="59"/>
      <c r="BS44" s="54">
        <f>SUM(BN44:BR44)</f>
        <v>0</v>
      </c>
      <c r="BT44" s="59"/>
      <c r="BU44" s="59"/>
      <c r="BV44" s="59"/>
      <c r="BW44" s="59"/>
      <c r="BX44" s="59"/>
      <c r="BY44" s="54">
        <f>SUM(BT44:BX44)</f>
        <v>0</v>
      </c>
      <c r="BZ44" s="54">
        <f>SUM(BJ44,BM44,BS44,BY44)</f>
        <v>0</v>
      </c>
      <c r="CA44" s="89">
        <f t="shared" si="26"/>
      </c>
      <c r="CB44" s="53"/>
      <c r="CC44" s="54"/>
      <c r="CD44" s="54"/>
      <c r="CE44" s="59"/>
      <c r="CF44" s="59"/>
      <c r="CG44" s="54">
        <f>SUM(CE44:CF44)</f>
        <v>0</v>
      </c>
      <c r="CH44" s="59"/>
      <c r="CI44" s="59"/>
      <c r="CJ44" s="59"/>
      <c r="CK44" s="59"/>
      <c r="CL44" s="59"/>
      <c r="CM44" s="59"/>
      <c r="CN44" s="59"/>
      <c r="CO44" s="59"/>
      <c r="CP44" s="59"/>
      <c r="CQ44" s="59"/>
      <c r="CR44" s="59"/>
      <c r="CS44" s="59"/>
      <c r="CT44" s="59"/>
      <c r="CU44" s="54">
        <f>SUM(CH44:CT44)</f>
        <v>0</v>
      </c>
      <c r="CV44" s="54">
        <f>SUM(CC44,CD44,CG44,CU44)</f>
        <v>0</v>
      </c>
      <c r="CW44" s="89">
        <f t="shared" si="27"/>
      </c>
    </row>
    <row r="45" spans="2:101" ht="20.25" customHeight="1" hidden="1">
      <c r="B45" s="83" t="s">
        <v>68</v>
      </c>
      <c r="C45" s="1"/>
      <c r="D45" s="75">
        <f aca="true" t="shared" si="36" ref="D45:AA45">SUM(D44:D44)</f>
        <v>0</v>
      </c>
      <c r="E45" s="75">
        <f t="shared" si="36"/>
        <v>0</v>
      </c>
      <c r="F45" s="75">
        <f t="shared" si="36"/>
        <v>0</v>
      </c>
      <c r="G45" s="75">
        <f t="shared" si="36"/>
        <v>0</v>
      </c>
      <c r="H45" s="75">
        <f t="shared" si="36"/>
        <v>0</v>
      </c>
      <c r="I45" s="75">
        <f t="shared" si="36"/>
        <v>0</v>
      </c>
      <c r="J45" s="75">
        <f t="shared" si="36"/>
        <v>0</v>
      </c>
      <c r="K45" s="75">
        <f t="shared" si="36"/>
        <v>0</v>
      </c>
      <c r="L45" s="75">
        <f t="shared" si="36"/>
        <v>0</v>
      </c>
      <c r="M45" s="75">
        <f t="shared" si="36"/>
        <v>0</v>
      </c>
      <c r="N45" s="75">
        <f t="shared" si="36"/>
        <v>0</v>
      </c>
      <c r="O45" s="76">
        <f t="shared" si="36"/>
        <v>0</v>
      </c>
      <c r="P45" s="76">
        <f t="shared" si="36"/>
        <v>0</v>
      </c>
      <c r="Q45" s="75">
        <f t="shared" si="36"/>
        <v>0</v>
      </c>
      <c r="R45" s="75">
        <f t="shared" si="36"/>
        <v>0</v>
      </c>
      <c r="S45" s="75">
        <f t="shared" si="36"/>
        <v>0</v>
      </c>
      <c r="T45" s="76">
        <f t="shared" si="36"/>
        <v>0</v>
      </c>
      <c r="U45" s="75">
        <f t="shared" si="36"/>
        <v>0</v>
      </c>
      <c r="V45" s="75">
        <f t="shared" si="36"/>
        <v>0</v>
      </c>
      <c r="W45" s="75">
        <f t="shared" si="36"/>
        <v>0</v>
      </c>
      <c r="X45" s="75">
        <f t="shared" si="36"/>
        <v>0</v>
      </c>
      <c r="Y45" s="75">
        <f t="shared" si="36"/>
        <v>0</v>
      </c>
      <c r="Z45" s="76">
        <f t="shared" si="36"/>
        <v>0</v>
      </c>
      <c r="AA45" s="76">
        <f t="shared" si="36"/>
        <v>0</v>
      </c>
      <c r="AB45" s="90">
        <f t="shared" si="24"/>
      </c>
      <c r="AC45" s="53"/>
      <c r="AD45" s="75">
        <f aca="true" t="shared" si="37" ref="AD45:BB45">SUM(AD44:AD44)</f>
        <v>0</v>
      </c>
      <c r="AE45" s="75">
        <f t="shared" si="37"/>
        <v>0</v>
      </c>
      <c r="AF45" s="75">
        <f t="shared" si="37"/>
        <v>0</v>
      </c>
      <c r="AG45" s="75">
        <f t="shared" si="37"/>
        <v>0</v>
      </c>
      <c r="AH45" s="75">
        <f t="shared" si="37"/>
        <v>0</v>
      </c>
      <c r="AI45" s="76">
        <f t="shared" si="37"/>
        <v>0</v>
      </c>
      <c r="AJ45" s="75">
        <f t="shared" si="37"/>
        <v>0</v>
      </c>
      <c r="AK45" s="75">
        <f t="shared" si="37"/>
        <v>0</v>
      </c>
      <c r="AL45" s="75">
        <f t="shared" si="37"/>
        <v>0</v>
      </c>
      <c r="AM45" s="75">
        <f t="shared" si="37"/>
        <v>0</v>
      </c>
      <c r="AN45" s="75">
        <f t="shared" si="37"/>
        <v>0</v>
      </c>
      <c r="AO45" s="76">
        <f t="shared" si="37"/>
        <v>0</v>
      </c>
      <c r="AP45" s="75">
        <f t="shared" si="37"/>
        <v>0</v>
      </c>
      <c r="AQ45" s="75">
        <f t="shared" si="37"/>
        <v>0</v>
      </c>
      <c r="AR45" s="75">
        <f t="shared" si="37"/>
        <v>0</v>
      </c>
      <c r="AS45" s="75">
        <f t="shared" si="37"/>
        <v>0</v>
      </c>
      <c r="AT45" s="75">
        <f t="shared" si="37"/>
        <v>0</v>
      </c>
      <c r="AU45" s="76">
        <f t="shared" si="37"/>
        <v>0</v>
      </c>
      <c r="AV45" s="75">
        <f t="shared" si="37"/>
        <v>0</v>
      </c>
      <c r="AW45" s="75">
        <f t="shared" si="37"/>
        <v>0</v>
      </c>
      <c r="AX45" s="75">
        <f t="shared" si="37"/>
        <v>0</v>
      </c>
      <c r="AY45" s="75">
        <f t="shared" si="37"/>
        <v>0</v>
      </c>
      <c r="AZ45" s="75">
        <f t="shared" si="37"/>
        <v>0</v>
      </c>
      <c r="BA45" s="76">
        <f t="shared" si="37"/>
        <v>0</v>
      </c>
      <c r="BB45" s="76">
        <f t="shared" si="37"/>
        <v>0</v>
      </c>
      <c r="BC45" s="90">
        <f t="shared" si="25"/>
      </c>
      <c r="BD45" s="53"/>
      <c r="BE45" s="75">
        <f aca="true" t="shared" si="38" ref="BE45:BZ45">SUM(BE44:BE44)</f>
        <v>0</v>
      </c>
      <c r="BF45" s="75">
        <f t="shared" si="38"/>
        <v>0</v>
      </c>
      <c r="BG45" s="75">
        <f t="shared" si="38"/>
        <v>0</v>
      </c>
      <c r="BH45" s="75">
        <f t="shared" si="38"/>
        <v>0</v>
      </c>
      <c r="BI45" s="75">
        <f t="shared" si="38"/>
        <v>0</v>
      </c>
      <c r="BJ45" s="76">
        <f t="shared" si="38"/>
        <v>0</v>
      </c>
      <c r="BK45" s="75">
        <f t="shared" si="38"/>
        <v>0</v>
      </c>
      <c r="BL45" s="75">
        <f t="shared" si="38"/>
        <v>0</v>
      </c>
      <c r="BM45" s="76">
        <f t="shared" si="38"/>
        <v>0</v>
      </c>
      <c r="BN45" s="75">
        <f t="shared" si="38"/>
        <v>0</v>
      </c>
      <c r="BO45" s="75">
        <f t="shared" si="38"/>
        <v>0</v>
      </c>
      <c r="BP45" s="75">
        <f t="shared" si="38"/>
        <v>0</v>
      </c>
      <c r="BQ45" s="75">
        <f t="shared" si="38"/>
        <v>0</v>
      </c>
      <c r="BR45" s="75">
        <f t="shared" si="38"/>
        <v>0</v>
      </c>
      <c r="BS45" s="76">
        <f t="shared" si="38"/>
        <v>0</v>
      </c>
      <c r="BT45" s="75">
        <f t="shared" si="38"/>
        <v>0</v>
      </c>
      <c r="BU45" s="75">
        <f t="shared" si="38"/>
        <v>0</v>
      </c>
      <c r="BV45" s="75">
        <f t="shared" si="38"/>
        <v>0</v>
      </c>
      <c r="BW45" s="75">
        <f t="shared" si="38"/>
        <v>0</v>
      </c>
      <c r="BX45" s="75">
        <f t="shared" si="38"/>
        <v>0</v>
      </c>
      <c r="BY45" s="76">
        <f t="shared" si="38"/>
        <v>0</v>
      </c>
      <c r="BZ45" s="76">
        <f t="shared" si="38"/>
        <v>0</v>
      </c>
      <c r="CA45" s="90">
        <f t="shared" si="26"/>
      </c>
      <c r="CB45" s="53"/>
      <c r="CC45" s="76">
        <f aca="true" t="shared" si="39" ref="CC45:CV45">SUM(CC44:CC44)</f>
        <v>0</v>
      </c>
      <c r="CD45" s="76">
        <f t="shared" si="39"/>
        <v>0</v>
      </c>
      <c r="CE45" s="75">
        <f t="shared" si="39"/>
        <v>0</v>
      </c>
      <c r="CF45" s="75">
        <f t="shared" si="39"/>
        <v>0</v>
      </c>
      <c r="CG45" s="76">
        <f t="shared" si="39"/>
        <v>0</v>
      </c>
      <c r="CH45" s="75">
        <f t="shared" si="39"/>
        <v>0</v>
      </c>
      <c r="CI45" s="75">
        <f t="shared" si="39"/>
        <v>0</v>
      </c>
      <c r="CJ45" s="75">
        <f t="shared" si="39"/>
        <v>0</v>
      </c>
      <c r="CK45" s="75">
        <f t="shared" si="39"/>
        <v>0</v>
      </c>
      <c r="CL45" s="75">
        <f t="shared" si="39"/>
        <v>0</v>
      </c>
      <c r="CM45" s="75">
        <f t="shared" si="39"/>
        <v>0</v>
      </c>
      <c r="CN45" s="75">
        <f t="shared" si="39"/>
        <v>0</v>
      </c>
      <c r="CO45" s="75">
        <f t="shared" si="39"/>
        <v>0</v>
      </c>
      <c r="CP45" s="75">
        <f t="shared" si="39"/>
        <v>0</v>
      </c>
      <c r="CQ45" s="75">
        <f t="shared" si="39"/>
        <v>0</v>
      </c>
      <c r="CR45" s="75">
        <f t="shared" si="39"/>
        <v>0</v>
      </c>
      <c r="CS45" s="75">
        <f t="shared" si="39"/>
        <v>0</v>
      </c>
      <c r="CT45" s="75">
        <f t="shared" si="39"/>
        <v>0</v>
      </c>
      <c r="CU45" s="76">
        <f t="shared" si="39"/>
        <v>0</v>
      </c>
      <c r="CV45" s="76">
        <f t="shared" si="39"/>
        <v>0</v>
      </c>
      <c r="CW45" s="90">
        <f t="shared" si="27"/>
      </c>
    </row>
    <row r="46" spans="1:101" ht="35.25" customHeight="1">
      <c r="A46" s="61"/>
      <c r="B46" s="81" t="s">
        <v>69</v>
      </c>
      <c r="C46" s="1"/>
      <c r="D46" s="73">
        <f aca="true" t="shared" si="40" ref="D46:AA46">SUM(D43,D45)</f>
        <v>0</v>
      </c>
      <c r="E46" s="73">
        <f t="shared" si="40"/>
        <v>0</v>
      </c>
      <c r="F46" s="73">
        <f t="shared" si="40"/>
        <v>0</v>
      </c>
      <c r="G46" s="73">
        <f t="shared" si="40"/>
        <v>0</v>
      </c>
      <c r="H46" s="73">
        <f t="shared" si="40"/>
        <v>0</v>
      </c>
      <c r="I46" s="73">
        <f t="shared" si="40"/>
        <v>0</v>
      </c>
      <c r="J46" s="73">
        <f t="shared" si="40"/>
        <v>0</v>
      </c>
      <c r="K46" s="73">
        <f t="shared" si="40"/>
        <v>0</v>
      </c>
      <c r="L46" s="73">
        <f t="shared" si="40"/>
        <v>0</v>
      </c>
      <c r="M46" s="73">
        <f t="shared" si="40"/>
        <v>0</v>
      </c>
      <c r="N46" s="73">
        <f t="shared" si="40"/>
        <v>0</v>
      </c>
      <c r="O46" s="74">
        <f t="shared" si="40"/>
        <v>0</v>
      </c>
      <c r="P46" s="74">
        <f t="shared" si="40"/>
        <v>0</v>
      </c>
      <c r="Q46" s="73">
        <f t="shared" si="40"/>
        <v>0</v>
      </c>
      <c r="R46" s="73">
        <f t="shared" si="40"/>
        <v>0</v>
      </c>
      <c r="S46" s="73">
        <f t="shared" si="40"/>
        <v>0</v>
      </c>
      <c r="T46" s="74">
        <f t="shared" si="40"/>
        <v>0</v>
      </c>
      <c r="U46" s="73">
        <f t="shared" si="40"/>
        <v>0</v>
      </c>
      <c r="V46" s="73">
        <f t="shared" si="40"/>
        <v>0</v>
      </c>
      <c r="W46" s="73">
        <f t="shared" si="40"/>
        <v>0</v>
      </c>
      <c r="X46" s="73">
        <f t="shared" si="40"/>
        <v>0</v>
      </c>
      <c r="Y46" s="73">
        <f t="shared" si="40"/>
        <v>0</v>
      </c>
      <c r="Z46" s="74">
        <f t="shared" si="40"/>
        <v>0</v>
      </c>
      <c r="AA46" s="104">
        <f t="shared" si="40"/>
        <v>0</v>
      </c>
      <c r="AB46" s="105">
        <f t="shared" si="24"/>
      </c>
      <c r="AC46" s="53"/>
      <c r="AD46" s="73">
        <f aca="true" t="shared" si="41" ref="AD46:BB46">SUM(AD43,AD45)</f>
        <v>0</v>
      </c>
      <c r="AE46" s="73">
        <f t="shared" si="41"/>
        <v>0</v>
      </c>
      <c r="AF46" s="73">
        <f t="shared" si="41"/>
        <v>0</v>
      </c>
      <c r="AG46" s="73">
        <f t="shared" si="41"/>
        <v>0</v>
      </c>
      <c r="AH46" s="73">
        <f t="shared" si="41"/>
        <v>105</v>
      </c>
      <c r="AI46" s="74">
        <f t="shared" si="41"/>
        <v>105</v>
      </c>
      <c r="AJ46" s="73">
        <f t="shared" si="41"/>
        <v>0</v>
      </c>
      <c r="AK46" s="73">
        <f t="shared" si="41"/>
        <v>0</v>
      </c>
      <c r="AL46" s="73">
        <f t="shared" si="41"/>
        <v>0</v>
      </c>
      <c r="AM46" s="73">
        <f t="shared" si="41"/>
        <v>0</v>
      </c>
      <c r="AN46" s="73">
        <f t="shared" si="41"/>
        <v>0</v>
      </c>
      <c r="AO46" s="74">
        <f t="shared" si="41"/>
        <v>0</v>
      </c>
      <c r="AP46" s="73">
        <f t="shared" si="41"/>
        <v>0</v>
      </c>
      <c r="AQ46" s="73">
        <f t="shared" si="41"/>
        <v>0</v>
      </c>
      <c r="AR46" s="73">
        <f t="shared" si="41"/>
        <v>0</v>
      </c>
      <c r="AS46" s="73">
        <f t="shared" si="41"/>
        <v>0</v>
      </c>
      <c r="AT46" s="73">
        <f t="shared" si="41"/>
        <v>0</v>
      </c>
      <c r="AU46" s="74">
        <f t="shared" si="41"/>
        <v>0</v>
      </c>
      <c r="AV46" s="73">
        <f t="shared" si="41"/>
        <v>0</v>
      </c>
      <c r="AW46" s="73">
        <f t="shared" si="41"/>
        <v>0</v>
      </c>
      <c r="AX46" s="73">
        <f t="shared" si="41"/>
        <v>0</v>
      </c>
      <c r="AY46" s="73">
        <f t="shared" si="41"/>
        <v>0</v>
      </c>
      <c r="AZ46" s="73">
        <f t="shared" si="41"/>
        <v>0</v>
      </c>
      <c r="BA46" s="74">
        <f t="shared" si="41"/>
        <v>0</v>
      </c>
      <c r="BB46" s="104">
        <f t="shared" si="41"/>
        <v>105</v>
      </c>
      <c r="BC46" s="105">
        <f t="shared" si="25"/>
        <v>0.6174135312349506</v>
      </c>
      <c r="BD46" s="53"/>
      <c r="BE46" s="73">
        <f aca="true" t="shared" si="42" ref="BE46:BZ46">SUM(BE43,BE45)</f>
        <v>33</v>
      </c>
      <c r="BF46" s="73">
        <f t="shared" si="42"/>
        <v>40</v>
      </c>
      <c r="BG46" s="73">
        <f t="shared" si="42"/>
        <v>44.6</v>
      </c>
      <c r="BH46" s="73">
        <f t="shared" si="42"/>
        <v>0</v>
      </c>
      <c r="BI46" s="73">
        <f t="shared" si="42"/>
        <v>0</v>
      </c>
      <c r="BJ46" s="74">
        <f t="shared" si="42"/>
        <v>117.6</v>
      </c>
      <c r="BK46" s="73">
        <f t="shared" si="42"/>
        <v>0</v>
      </c>
      <c r="BL46" s="73">
        <f t="shared" si="42"/>
        <v>0</v>
      </c>
      <c r="BM46" s="74">
        <f t="shared" si="42"/>
        <v>0</v>
      </c>
      <c r="BN46" s="73">
        <f t="shared" si="42"/>
        <v>0</v>
      </c>
      <c r="BO46" s="73">
        <f t="shared" si="42"/>
        <v>0</v>
      </c>
      <c r="BP46" s="73">
        <f t="shared" si="42"/>
        <v>0</v>
      </c>
      <c r="BQ46" s="73">
        <f t="shared" si="42"/>
        <v>0</v>
      </c>
      <c r="BR46" s="73">
        <f t="shared" si="42"/>
        <v>0</v>
      </c>
      <c r="BS46" s="74">
        <f t="shared" si="42"/>
        <v>0</v>
      </c>
      <c r="BT46" s="73">
        <f t="shared" si="42"/>
        <v>0</v>
      </c>
      <c r="BU46" s="73">
        <f t="shared" si="42"/>
        <v>0</v>
      </c>
      <c r="BV46" s="73">
        <f t="shared" si="42"/>
        <v>0</v>
      </c>
      <c r="BW46" s="73">
        <f t="shared" si="42"/>
        <v>0</v>
      </c>
      <c r="BX46" s="73">
        <f t="shared" si="42"/>
        <v>0</v>
      </c>
      <c r="BY46" s="74">
        <f t="shared" si="42"/>
        <v>0</v>
      </c>
      <c r="BZ46" s="104">
        <f t="shared" si="42"/>
        <v>117.6</v>
      </c>
      <c r="CA46" s="105">
        <f t="shared" si="26"/>
        <v>0.4211269658410883</v>
      </c>
      <c r="CB46" s="53"/>
      <c r="CC46" s="74">
        <f aca="true" t="shared" si="43" ref="CC46:CV46">SUM(CC43,CC45)</f>
        <v>0</v>
      </c>
      <c r="CD46" s="74">
        <f t="shared" si="43"/>
        <v>0</v>
      </c>
      <c r="CE46" s="73">
        <f t="shared" si="43"/>
        <v>0</v>
      </c>
      <c r="CF46" s="73">
        <f t="shared" si="43"/>
        <v>0</v>
      </c>
      <c r="CG46" s="74">
        <f t="shared" si="43"/>
        <v>0</v>
      </c>
      <c r="CH46" s="73">
        <f t="shared" si="43"/>
        <v>0</v>
      </c>
      <c r="CI46" s="73">
        <f t="shared" si="43"/>
        <v>0</v>
      </c>
      <c r="CJ46" s="73">
        <f t="shared" si="43"/>
        <v>0</v>
      </c>
      <c r="CK46" s="73">
        <f t="shared" si="43"/>
        <v>0</v>
      </c>
      <c r="CL46" s="73">
        <f t="shared" si="43"/>
        <v>0</v>
      </c>
      <c r="CM46" s="73">
        <f t="shared" si="43"/>
        <v>0</v>
      </c>
      <c r="CN46" s="73">
        <f t="shared" si="43"/>
        <v>0</v>
      </c>
      <c r="CO46" s="73">
        <f t="shared" si="43"/>
        <v>0</v>
      </c>
      <c r="CP46" s="73">
        <f t="shared" si="43"/>
        <v>0</v>
      </c>
      <c r="CQ46" s="73">
        <f t="shared" si="43"/>
        <v>0</v>
      </c>
      <c r="CR46" s="73">
        <f t="shared" si="43"/>
        <v>0</v>
      </c>
      <c r="CS46" s="73">
        <f t="shared" si="43"/>
        <v>0</v>
      </c>
      <c r="CT46" s="73">
        <f t="shared" si="43"/>
        <v>0</v>
      </c>
      <c r="CU46" s="74">
        <f t="shared" si="43"/>
        <v>0</v>
      </c>
      <c r="CV46" s="104">
        <f t="shared" si="43"/>
        <v>0</v>
      </c>
      <c r="CW46" s="105">
        <f t="shared" si="27"/>
      </c>
    </row>
    <row r="47" spans="1:101" ht="8.25" customHeight="1">
      <c r="A47" s="50"/>
      <c r="AB47" s="91">
        <f t="shared" si="24"/>
      </c>
      <c r="BC47" s="91">
        <f t="shared" si="25"/>
      </c>
      <c r="CA47" s="91">
        <f t="shared" si="26"/>
      </c>
      <c r="CW47" s="91">
        <f t="shared" si="27"/>
      </c>
    </row>
    <row r="48" spans="2:101" s="66" customFormat="1" ht="18" customHeight="1" thickBot="1">
      <c r="B48" s="80" t="s">
        <v>28</v>
      </c>
      <c r="C48" s="67"/>
      <c r="D48" s="77">
        <f aca="true" t="shared" si="44" ref="D48:AA48">SUM(D39,D46)</f>
        <v>0</v>
      </c>
      <c r="E48" s="77">
        <f t="shared" si="44"/>
        <v>0</v>
      </c>
      <c r="F48" s="77">
        <f t="shared" si="44"/>
        <v>0</v>
      </c>
      <c r="G48" s="77">
        <f t="shared" si="44"/>
        <v>0</v>
      </c>
      <c r="H48" s="77">
        <f t="shared" si="44"/>
        <v>0</v>
      </c>
      <c r="I48" s="77">
        <f t="shared" si="44"/>
        <v>0</v>
      </c>
      <c r="J48" s="77">
        <f t="shared" si="44"/>
        <v>0</v>
      </c>
      <c r="K48" s="77">
        <f t="shared" si="44"/>
        <v>0</v>
      </c>
      <c r="L48" s="77">
        <f t="shared" si="44"/>
        <v>0</v>
      </c>
      <c r="M48" s="77">
        <f t="shared" si="44"/>
        <v>0</v>
      </c>
      <c r="N48" s="77">
        <f t="shared" si="44"/>
        <v>0</v>
      </c>
      <c r="O48" s="78">
        <f t="shared" si="44"/>
        <v>0</v>
      </c>
      <c r="P48" s="78">
        <f t="shared" si="44"/>
        <v>0</v>
      </c>
      <c r="Q48" s="77">
        <f t="shared" si="44"/>
        <v>0</v>
      </c>
      <c r="R48" s="77">
        <f t="shared" si="44"/>
        <v>0</v>
      </c>
      <c r="S48" s="77">
        <f t="shared" si="44"/>
        <v>0</v>
      </c>
      <c r="T48" s="78">
        <f t="shared" si="44"/>
        <v>0</v>
      </c>
      <c r="U48" s="77">
        <f t="shared" si="44"/>
        <v>0</v>
      </c>
      <c r="V48" s="77">
        <f t="shared" si="44"/>
        <v>0</v>
      </c>
      <c r="W48" s="77">
        <f t="shared" si="44"/>
        <v>0</v>
      </c>
      <c r="X48" s="77">
        <f t="shared" si="44"/>
        <v>0</v>
      </c>
      <c r="Y48" s="77">
        <f t="shared" si="44"/>
        <v>0</v>
      </c>
      <c r="Z48" s="78">
        <f t="shared" si="44"/>
        <v>0</v>
      </c>
      <c r="AA48" s="106">
        <f t="shared" si="44"/>
        <v>0</v>
      </c>
      <c r="AB48" s="107">
        <f t="shared" si="24"/>
      </c>
      <c r="AC48" s="84"/>
      <c r="AD48" s="77">
        <f aca="true" t="shared" si="45" ref="AD48:BB48">SUM(AD39,AD46)</f>
        <v>0</v>
      </c>
      <c r="AE48" s="77">
        <f t="shared" si="45"/>
        <v>0</v>
      </c>
      <c r="AF48" s="77">
        <f t="shared" si="45"/>
        <v>0</v>
      </c>
      <c r="AG48" s="77">
        <f t="shared" si="45"/>
        <v>30.742</v>
      </c>
      <c r="AH48" s="77">
        <f t="shared" si="45"/>
        <v>139.32229999999998</v>
      </c>
      <c r="AI48" s="78">
        <f t="shared" si="45"/>
        <v>170.0643</v>
      </c>
      <c r="AJ48" s="77">
        <f t="shared" si="45"/>
        <v>0</v>
      </c>
      <c r="AK48" s="77">
        <f t="shared" si="45"/>
        <v>0</v>
      </c>
      <c r="AL48" s="77">
        <f t="shared" si="45"/>
        <v>0</v>
      </c>
      <c r="AM48" s="77">
        <f t="shared" si="45"/>
        <v>0</v>
      </c>
      <c r="AN48" s="77">
        <f t="shared" si="45"/>
        <v>0</v>
      </c>
      <c r="AO48" s="78">
        <f t="shared" si="45"/>
        <v>0</v>
      </c>
      <c r="AP48" s="77">
        <f t="shared" si="45"/>
        <v>0</v>
      </c>
      <c r="AQ48" s="77">
        <f t="shared" si="45"/>
        <v>0</v>
      </c>
      <c r="AR48" s="77">
        <f t="shared" si="45"/>
        <v>0</v>
      </c>
      <c r="AS48" s="77">
        <f t="shared" si="45"/>
        <v>0</v>
      </c>
      <c r="AT48" s="77">
        <f t="shared" si="45"/>
        <v>0</v>
      </c>
      <c r="AU48" s="78">
        <f t="shared" si="45"/>
        <v>0</v>
      </c>
      <c r="AV48" s="77">
        <f t="shared" si="45"/>
        <v>0</v>
      </c>
      <c r="AW48" s="77">
        <f t="shared" si="45"/>
        <v>0</v>
      </c>
      <c r="AX48" s="77">
        <f t="shared" si="45"/>
        <v>0</v>
      </c>
      <c r="AY48" s="77">
        <f t="shared" si="45"/>
        <v>0</v>
      </c>
      <c r="AZ48" s="77">
        <f t="shared" si="45"/>
        <v>0</v>
      </c>
      <c r="BA48" s="78">
        <f t="shared" si="45"/>
        <v>0</v>
      </c>
      <c r="BB48" s="106">
        <f t="shared" si="45"/>
        <v>170.0643</v>
      </c>
      <c r="BC48" s="107">
        <f t="shared" si="25"/>
        <v>1</v>
      </c>
      <c r="BD48" s="84"/>
      <c r="BE48" s="77">
        <f aca="true" t="shared" si="46" ref="BE48:BZ48">SUM(BE39,BE46)</f>
        <v>85.1874</v>
      </c>
      <c r="BF48" s="77">
        <f t="shared" si="46"/>
        <v>84.0669</v>
      </c>
      <c r="BG48" s="77">
        <f t="shared" si="46"/>
        <v>80.5464</v>
      </c>
      <c r="BH48" s="77">
        <f t="shared" si="46"/>
        <v>29.45</v>
      </c>
      <c r="BI48" s="77">
        <f t="shared" si="46"/>
        <v>0</v>
      </c>
      <c r="BJ48" s="78">
        <f t="shared" si="46"/>
        <v>279.2507</v>
      </c>
      <c r="BK48" s="77">
        <f t="shared" si="46"/>
        <v>0</v>
      </c>
      <c r="BL48" s="77">
        <f t="shared" si="46"/>
        <v>0</v>
      </c>
      <c r="BM48" s="78">
        <f t="shared" si="46"/>
        <v>0</v>
      </c>
      <c r="BN48" s="77">
        <f t="shared" si="46"/>
        <v>0</v>
      </c>
      <c r="BO48" s="77">
        <f t="shared" si="46"/>
        <v>0</v>
      </c>
      <c r="BP48" s="77">
        <f t="shared" si="46"/>
        <v>0</v>
      </c>
      <c r="BQ48" s="77">
        <f t="shared" si="46"/>
        <v>0</v>
      </c>
      <c r="BR48" s="77">
        <f t="shared" si="46"/>
        <v>0</v>
      </c>
      <c r="BS48" s="78">
        <f t="shared" si="46"/>
        <v>0</v>
      </c>
      <c r="BT48" s="77">
        <f t="shared" si="46"/>
        <v>0</v>
      </c>
      <c r="BU48" s="77">
        <f t="shared" si="46"/>
        <v>0</v>
      </c>
      <c r="BV48" s="77">
        <f t="shared" si="46"/>
        <v>0</v>
      </c>
      <c r="BW48" s="77">
        <f t="shared" si="46"/>
        <v>0</v>
      </c>
      <c r="BX48" s="77">
        <f t="shared" si="46"/>
        <v>0</v>
      </c>
      <c r="BY48" s="78">
        <f t="shared" si="46"/>
        <v>0</v>
      </c>
      <c r="BZ48" s="106">
        <f t="shared" si="46"/>
        <v>279.2507</v>
      </c>
      <c r="CA48" s="107">
        <f t="shared" si="26"/>
        <v>1</v>
      </c>
      <c r="CB48" s="84"/>
      <c r="CC48" s="78">
        <f aca="true" t="shared" si="47" ref="CC48:CV48">SUM(CC39,CC46)</f>
        <v>0</v>
      </c>
      <c r="CD48" s="78">
        <f t="shared" si="47"/>
        <v>0</v>
      </c>
      <c r="CE48" s="77">
        <f t="shared" si="47"/>
        <v>0</v>
      </c>
      <c r="CF48" s="77">
        <f t="shared" si="47"/>
        <v>0</v>
      </c>
      <c r="CG48" s="78">
        <f t="shared" si="47"/>
        <v>0</v>
      </c>
      <c r="CH48" s="77">
        <f t="shared" si="47"/>
        <v>0</v>
      </c>
      <c r="CI48" s="77">
        <f t="shared" si="47"/>
        <v>0</v>
      </c>
      <c r="CJ48" s="77">
        <f t="shared" si="47"/>
        <v>0</v>
      </c>
      <c r="CK48" s="77">
        <f t="shared" si="47"/>
        <v>0</v>
      </c>
      <c r="CL48" s="77">
        <f t="shared" si="47"/>
        <v>0</v>
      </c>
      <c r="CM48" s="77">
        <f t="shared" si="47"/>
        <v>0</v>
      </c>
      <c r="CN48" s="77">
        <f t="shared" si="47"/>
        <v>0</v>
      </c>
      <c r="CO48" s="77">
        <f t="shared" si="47"/>
        <v>0</v>
      </c>
      <c r="CP48" s="77">
        <f t="shared" si="47"/>
        <v>0</v>
      </c>
      <c r="CQ48" s="77">
        <f t="shared" si="47"/>
        <v>0</v>
      </c>
      <c r="CR48" s="77">
        <f t="shared" si="47"/>
        <v>0</v>
      </c>
      <c r="CS48" s="77">
        <f t="shared" si="47"/>
        <v>0</v>
      </c>
      <c r="CT48" s="77">
        <f t="shared" si="47"/>
        <v>0</v>
      </c>
      <c r="CU48" s="78">
        <f t="shared" si="47"/>
        <v>0</v>
      </c>
      <c r="CV48" s="106">
        <f t="shared" si="47"/>
        <v>0</v>
      </c>
      <c r="CW48" s="107">
        <f t="shared" si="27"/>
      </c>
    </row>
    <row r="49" ht="14.25">
      <c r="A49" s="50"/>
    </row>
    <row r="50" spans="2:6" ht="14.25">
      <c r="B50" s="115" t="s">
        <v>33</v>
      </c>
      <c r="C50" s="1"/>
      <c r="D50" s="1"/>
      <c r="E50" s="1"/>
      <c r="F50" s="1"/>
    </row>
    <row r="51" spans="2:6" ht="15" customHeight="1">
      <c r="B51" s="20" t="s">
        <v>80</v>
      </c>
      <c r="C51" s="1"/>
      <c r="D51" s="1"/>
      <c r="E51" s="1"/>
      <c r="F51" s="1"/>
    </row>
    <row r="52" spans="2:6" ht="15" customHeight="1">
      <c r="B52" s="20" t="s">
        <v>86</v>
      </c>
      <c r="C52" s="1"/>
      <c r="D52" s="1"/>
      <c r="E52" s="1"/>
      <c r="F52" s="1"/>
    </row>
    <row r="53" spans="1:2" ht="24.75" customHeight="1">
      <c r="A53" s="50"/>
      <c r="B53" s="116" t="s">
        <v>73</v>
      </c>
    </row>
    <row r="54" spans="1:101" ht="14.25">
      <c r="A54" s="50"/>
      <c r="B54" s="109" t="s">
        <v>77</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1"/>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1"/>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1"/>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1"/>
    </row>
    <row r="55" spans="1:101" ht="43.5" customHeight="1">
      <c r="A55" s="50"/>
      <c r="B55" s="133" t="s">
        <v>75</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row>
    <row r="56" ht="19.5" customHeight="1"/>
    <row r="72" ht="14.25">
      <c r="C72" s="25"/>
    </row>
    <row r="77" spans="2:104" s="1" customFormat="1" ht="20.25" customHeight="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85"/>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85"/>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85"/>
      <c r="CB77" s="50"/>
      <c r="CC77" s="50"/>
      <c r="CD77" s="50"/>
      <c r="CE77" s="50"/>
      <c r="CF77" s="50"/>
      <c r="CG77" s="50"/>
      <c r="CH77" s="50"/>
      <c r="CI77" s="50"/>
      <c r="CJ77" s="50"/>
      <c r="CK77" s="50"/>
      <c r="CL77" s="50"/>
      <c r="CM77" s="50"/>
      <c r="CN77" s="50"/>
      <c r="CO77" s="50"/>
      <c r="CP77" s="50"/>
      <c r="CQ77" s="50"/>
      <c r="CR77" s="50"/>
      <c r="CS77" s="50"/>
      <c r="CT77" s="50"/>
      <c r="CU77" s="50"/>
      <c r="CV77" s="50"/>
      <c r="CW77" s="85"/>
      <c r="CX77" s="50"/>
      <c r="CY77" s="50"/>
      <c r="CZ77" s="50"/>
    </row>
  </sheetData>
  <sheetProtection/>
  <mergeCells count="56">
    <mergeCell ref="B55:BC55"/>
    <mergeCell ref="CA34:CA35"/>
    <mergeCell ref="CE34:CG34"/>
    <mergeCell ref="CH34:CU34"/>
    <mergeCell ref="CV34:CV35"/>
    <mergeCell ref="AB34:AB35"/>
    <mergeCell ref="AD34:AI34"/>
    <mergeCell ref="AJ34:AO34"/>
    <mergeCell ref="AP34:AU34"/>
    <mergeCell ref="AV34:BA34"/>
    <mergeCell ref="BB34:BB35"/>
    <mergeCell ref="B32:B35"/>
    <mergeCell ref="D32:CV32"/>
    <mergeCell ref="D33:AA33"/>
    <mergeCell ref="AD33:BB33"/>
    <mergeCell ref="BE33:BZ33"/>
    <mergeCell ref="CW34:CW35"/>
    <mergeCell ref="BC34:BC35"/>
    <mergeCell ref="BE34:BJ34"/>
    <mergeCell ref="BK34:BM34"/>
    <mergeCell ref="BN34:BS34"/>
    <mergeCell ref="BT34:BY34"/>
    <mergeCell ref="BZ34:BZ35"/>
    <mergeCell ref="CC33:CV33"/>
    <mergeCell ref="D34:O34"/>
    <mergeCell ref="Q34:T34"/>
    <mergeCell ref="U34:Z34"/>
    <mergeCell ref="AA34:AA35"/>
    <mergeCell ref="B25:CV25"/>
    <mergeCell ref="BC8:BC9"/>
    <mergeCell ref="BE8:BJ8"/>
    <mergeCell ref="BK8:BM8"/>
    <mergeCell ref="BN8:BS8"/>
    <mergeCell ref="BT8:BY8"/>
    <mergeCell ref="BZ8:BZ9"/>
    <mergeCell ref="AB8:AB9"/>
    <mergeCell ref="AD8:AI8"/>
    <mergeCell ref="AJ8:AO8"/>
    <mergeCell ref="AP8:AU8"/>
    <mergeCell ref="AV8:BA8"/>
    <mergeCell ref="BB8:BB9"/>
    <mergeCell ref="B6:B9"/>
    <mergeCell ref="D6:CV6"/>
    <mergeCell ref="D7:AB7"/>
    <mergeCell ref="AD7:BC7"/>
    <mergeCell ref="BE7:CA7"/>
    <mergeCell ref="CC7:CW7"/>
    <mergeCell ref="D8:O8"/>
    <mergeCell ref="Q8:T8"/>
    <mergeCell ref="U8:Z8"/>
    <mergeCell ref="AA8:AA9"/>
    <mergeCell ref="CA8:CA9"/>
    <mergeCell ref="CE8:CG8"/>
    <mergeCell ref="CH8:CU8"/>
    <mergeCell ref="CV8:CV9"/>
    <mergeCell ref="CW8:CW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O17:CW17 O43:CW43"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September 2014</dc:title>
  <dc:subject>&amp;lt;p&amp;gt;Contributions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dc:subject>
  <dc:creator>Alister Bignell</dc:creator>
  <cp:keywords/>
  <dc:description>&amp;lt;p&amp;gt;Contributions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dc:description>
  <cp:lastModifiedBy>Alister Bignell</cp:lastModifiedBy>
  <cp:lastPrinted>2014-11-03T14:32:29Z</cp:lastPrinted>
  <dcterms:created xsi:type="dcterms:W3CDTF">2014-05-26T09:36:17Z</dcterms:created>
  <dcterms:modified xsi:type="dcterms:W3CDTF">2015-02-13T09:18:28Z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DownloadAsset.aspx?id=2147511659</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vt:lpwstr>
  </property>
  <property fmtid="{D5CDD505-2E9C-101B-9397-08002B2CF9AE}" pid="9" name="EktExpiryTy">
    <vt:i4>1</vt:i4>
  </property>
  <property fmtid="{D5CDD505-2E9C-101B-9397-08002B2CF9AE}" pid="10" name="EktDateCreat">
    <vt:filetime>2016-01-20T08:32:17Z</vt:filetime>
  </property>
  <property fmtid="{D5CDD505-2E9C-101B-9397-08002B2CF9AE}" pid="11" name="EktDateModifi">
    <vt:filetime>2016-01-20T08:46:07Z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303104</vt:i4>
  </property>
  <property fmtid="{D5CDD505-2E9C-101B-9397-08002B2CF9AE}" pid="15" name="EktSearchab">
    <vt:i4>1</vt:i4>
  </property>
  <property fmtid="{D5CDD505-2E9C-101B-9397-08002B2CF9AE}" pid="16" name="EktEDescripti">
    <vt:lpwstr>Summary &amp;lt;p&amp;gt;Contributions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vt:lpwstr>
  </property>
  <property fmtid="{D5CDD505-2E9C-101B-9397-08002B2CF9AE}" pid="17" name="EktPublicationDa">
    <vt:filetime>2014-09-29T22:00:00Z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