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LC'!$A$1:$DC$74</definedName>
    <definedName name="_xlnm.Print_Area" localSheetId="2">'Contributions &amp; Proceeds - IPV'!$A$1:$CZ$53</definedName>
    <definedName name="_xlnm.Print_Area" localSheetId="0">'Contributions &amp; Proceeds - USD'!$A$1:$DG$159</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<sst xmlns="http://schemas.openxmlformats.org/spreadsheetml/2006/main" count="515" uniqueCount="148">
  <si>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</si>
  <si>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</si>
  <si>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</si>
  <si>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</si>
  <si>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</si>
  <si>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</si>
  <si>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</si>
  <si>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</si>
  <si>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</si>
  <si>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</si>
  <si>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</si>
  <si>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</si>
  <si>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</si>
  <si>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</si>
  <si>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</si>
  <si>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</si>
  <si>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</si>
  <si>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</si>
  <si>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</si>
  <si>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</si>
  <si>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</si>
  <si>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</si>
  <si>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</si>
  <si>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</si>
  <si>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</si>
  <si>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</si>
  <si>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</si>
  <si>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</si>
  <si>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</si>
  <si>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Notes:</t>
  </si>
  <si>
    <t>Comic Relief</t>
  </si>
  <si>
    <t>ELMA Vaccines and Immunization Foundation</t>
  </si>
  <si>
    <t>His Highness Sheikh Mohamed bin Zayed Al Nahyan</t>
  </si>
  <si>
    <t>La Caixa Foundation</t>
  </si>
  <si>
    <t>LDS Charities</t>
  </si>
  <si>
    <t>Lions Club International (LCIF)</t>
  </si>
  <si>
    <t>Other Private Donors</t>
  </si>
  <si>
    <t>Children’s Investment Fund Foundation</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</si>
  <si>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</si>
  <si>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</si>
  <si>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</si>
  <si>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</si>
  <si>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</si>
  <si>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</si>
  <si>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</si>
  <si>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</si>
  <si>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</si>
  <si>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</si>
  <si>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</si>
  <si>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</si>
  <si>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</si>
  <si>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</si>
  <si>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</si>
  <si>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</si>
  <si>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</si>
  <si>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</si>
  <si>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t>Contributions pledged (in support of Gavi for its role supporting the Polio eradication and endgame strategy and plan 2013-2018)</t>
  </si>
  <si>
    <t>Proceeds to Gavi  (in support of Gavi for its role supporting the Polio eradication and endgame strategy and plan 2013-2018)</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</si>
  <si>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</si>
  <si>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</si>
  <si>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</si>
  <si>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</si>
  <si>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</si>
  <si>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</si>
  <si>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</si>
  <si>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</si>
  <si>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</si>
  <si>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</si>
  <si>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</si>
  <si>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</si>
  <si>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</si>
  <si>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</si>
  <si>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</si>
  <si>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</si>
  <si>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</si>
  <si>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</si>
  <si>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</si>
  <si>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</si>
  <si>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</si>
  <si>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</si>
  <si>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</si>
  <si>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</si>
  <si>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</si>
  <si>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</si>
  <si>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</si>
  <si>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t>1-  Some contributions may be received by Gavi in years different to those for which the pledges were made (see also row entitled "Adjustment for timing of receipt of funds").</t>
  </si>
  <si>
    <t>"La Caixa" Foundation</t>
  </si>
  <si>
    <t>Alwaleed Philanthropies</t>
  </si>
  <si>
    <t>3 - In June 2011, Brazil pledged US$ 20 million to IFFIm.  Grant agreement discussions are still on-going and hence no proceeds can be currently attributed.</t>
  </si>
  <si>
    <t>Provision for movement in FX rates vs. those forecasted</t>
  </si>
  <si>
    <t>3 - The Bill &amp; Melinda Gates Foundation has agreed to also provide up to $30.6m to Gavi to support the Government of India's rollout of IPV in 2015 and 2016</t>
  </si>
  <si>
    <t>2 - The column "[2016-20]" shows Direct Contribution and Matching Fund pledge amounts for those donors who have yet to indicate how their pledge(s) should be allocated to (a) specific year(s) within this period</t>
  </si>
  <si>
    <t>Investment Income</t>
  </si>
  <si>
    <t>Other income and adjustments</t>
  </si>
  <si>
    <t>Transfer (to) / from cash and investment reserve</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</si>
  <si>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</si>
  <si>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2021 - 2036</t>
  </si>
  <si>
    <t>Girl Effect</t>
  </si>
  <si>
    <t>Unilever</t>
  </si>
  <si>
    <t>Switzerland</t>
  </si>
  <si>
    <t>Direct Contributions (including Matching Fund)</t>
  </si>
  <si>
    <t xml:space="preserve">&gt; These contributions have not been reduced by a notional 3% provision to allow for any potential reduction arising from the High Level Financing Condition of the IFFIm Finance Framework Agreement </t>
  </si>
  <si>
    <t>IFFIm contributions</t>
  </si>
  <si>
    <t>&gt; Where the contribution agreement has been signed:  contributions are expressed in US$ equivalents using the exchange rates at the time of signing the respective donor grant agreements</t>
  </si>
  <si>
    <t>General Notes regarding reporting of US$ equivalents (for contributions made to Gavi in currencies other than US$)</t>
  </si>
  <si>
    <r>
      <t>% / 
Total Cont.</t>
    </r>
    <r>
      <rPr>
        <b/>
        <vertAlign val="superscript"/>
        <sz val="12"/>
        <color indexed="23"/>
        <rFont val="Calibri"/>
        <family val="2"/>
      </rPr>
      <t>3</t>
    </r>
  </si>
  <si>
    <r>
      <t>Direct Contribution</t>
    </r>
    <r>
      <rPr>
        <b/>
        <vertAlign val="superscript"/>
        <sz val="12"/>
        <color indexed="8"/>
        <rFont val="Calibri"/>
        <family val="2"/>
      </rPr>
      <t>4</t>
    </r>
  </si>
  <si>
    <r>
      <t>Matching Fund</t>
    </r>
    <r>
      <rPr>
        <b/>
        <vertAlign val="superscript"/>
        <sz val="12"/>
        <color indexed="8"/>
        <rFont val="Calibri"/>
        <family val="2"/>
      </rPr>
      <t>4</t>
    </r>
  </si>
  <si>
    <r>
      <t>% / 
Total Procd</t>
    </r>
    <r>
      <rPr>
        <b/>
        <vertAlign val="superscript"/>
        <sz val="12"/>
        <color indexed="23"/>
        <rFont val="Calibri"/>
        <family val="2"/>
      </rPr>
      <t>3</t>
    </r>
  </si>
  <si>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</si>
  <si>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5 - Future IFFIm proceeds from new pledges made at the Berlin pledging conference are indicative and are based on certain assumptions including future interest rates and foreign exchange rates generated from financial market data, and donor payment schedules. These assumptions may differ from conditions prevailing at the time of grant and legal agreement signing, which may result in different projected and realised IFFIm proceeds.</t>
  </si>
  <si>
    <t>6 - In June 2011, Brazil pledged US$ 20 million to IFFIm.  Grant agreement discussions are still on-going and hence no proceeds can be currently attributed.</t>
  </si>
  <si>
    <t>7 -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</si>
  <si>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4 - The columns "[2016-20]" (Contributions pledged table) and "[2017-20]" (Proceeds to Gavi table) show Direct Contribution and Matching Fund pledge amounts for those donors who have yet to indicate how their pledge(s) should be allocated to (a) specific year(s) within these periods</t>
  </si>
  <si>
    <r>
      <t>[2017-20]</t>
    </r>
    <r>
      <rPr>
        <vertAlign val="superscript"/>
        <sz val="10"/>
        <color indexed="8"/>
        <rFont val="Calibri"/>
        <family val="2"/>
      </rPr>
      <t>4</t>
    </r>
    <r>
      <rPr>
        <sz val="10"/>
        <color indexed="8"/>
        <rFont val="Calibri"/>
        <family val="2"/>
      </rPr>
      <t xml:space="preserve"> </t>
    </r>
  </si>
  <si>
    <r>
      <t>[2016-20]</t>
    </r>
    <r>
      <rPr>
        <vertAlign val="superscript"/>
        <sz val="10"/>
        <color indexed="8"/>
        <rFont val="Calibri"/>
        <family val="2"/>
      </rPr>
      <t>4</t>
    </r>
    <r>
      <rPr>
        <sz val="10"/>
        <color indexed="8"/>
        <rFont val="Calibri"/>
        <family val="2"/>
      </rPr>
      <t xml:space="preserve"> </t>
    </r>
  </si>
  <si>
    <r>
      <t>IFFIm</t>
    </r>
    <r>
      <rPr>
        <b/>
        <vertAlign val="superscript"/>
        <sz val="12"/>
        <color indexed="8"/>
        <rFont val="Calibri"/>
        <family val="2"/>
      </rPr>
      <t>5</t>
    </r>
  </si>
  <si>
    <t>Direct Contributions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</si>
  <si>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</si>
  <si>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ASSURED RESOURCES</t>
    </r>
    <r>
      <rPr>
        <b/>
        <vertAlign val="superscript"/>
        <sz val="11"/>
        <color indexed="8"/>
        <rFont val="Calibri"/>
        <family val="2"/>
      </rPr>
      <t>17</t>
    </r>
  </si>
  <si>
    <t>12 - Of the amounts shown contributed from Comic Relief, the following were received from Red Nose Day-USA, a program of Comic Relief incorporated in the U.S.:  Direct Contributions of US$ 1.05m in 2015 and US$ 100,000 in 2016 and a Matching Fund contribution of US$ 2.0m in 2016 (an additional US$ 0.5m is expected to be contributed by 2018)</t>
  </si>
  <si>
    <t>13 - Girl Effect is an investor and implementer in Gavi’s mission to drive increased uptake of the HPV vaccine.</t>
  </si>
  <si>
    <t>14 - Unilever provides resources to Gavi on a leveraged partnership project.</t>
  </si>
  <si>
    <t xml:space="preserve">15 - Includes contributions from: A&amp;A Foundation (US$ 1.5m), Absolute Return for Kids (US$ 1.6m), Anglo American plc (US$ 3.0m), Dutch Postcode Lottery (US$ 3.2m) and JP Morgan (US$ 2.4m), in addition to other private sector donors. </t>
  </si>
  <si>
    <t>10 -  Of the amounts shown contributed from Comic Relief, the following were received from Red Nose Day-USA, a program of Comic Relief incorporated in the U.S.:  Direct Contributions of US$ 1.05m in 2015 and US$ 100,000 in 2016 and a Matching Fund contribution of US$ 2.0m in 2016 (an additional US$ 0.5m is expected to be contributed by 2018)</t>
  </si>
  <si>
    <t>11 - Girl Effect is an investor and implementer in Gavi’s mission to drive increased uptake of the HPV vaccine</t>
  </si>
  <si>
    <t>12 - Unilever provides resources to Gavi on a leveraged partnership project</t>
  </si>
  <si>
    <t xml:space="preserve">13 - Includes contributions from: A&amp;A Foundation (US$ 1.5m), Absolute Return for Kids (GBP 1m), Anglo American plc (US$ 3.0m), Dutch Postcode Lottery (EUR 2.5m) and JP Morgan (GBP 1.5m), in addition to other private sector donors. </t>
  </si>
  <si>
    <t>Includes pledges made through 31 March 2017</t>
  </si>
  <si>
    <t>Proceeds to Gavi from pledges made through 31 March 2017</t>
  </si>
  <si>
    <t>Monaco</t>
  </si>
  <si>
    <t>8 - Matching Fund (Netherlands): of the EUR 10m received or to be received, a total of EUR 2.7m (equiv. US$ 3.2m) is yet to be matched by other / private sector donor contributions, as at 31 March 2017</t>
  </si>
  <si>
    <t>9 - Matching Fund (UK): of the GBP 38.1m (equiv. US$ 61m) received, all funding has been matched by other / private sector donor contributions, as at 31 March 2017</t>
  </si>
  <si>
    <t>11 - Matching Fund (Bill &amp; Melinda Gates Foundation): of the US$ 125m received or to be received, a total of US$ 58.5m is yet to be matched by other / private sector donor contributions, as at 31 March 2017</t>
  </si>
  <si>
    <r>
      <rPr>
        <u val="single"/>
        <sz val="10"/>
        <color indexed="8"/>
        <rFont val="Calibri"/>
        <family val="2"/>
      </rPr>
      <t>Received contributions</t>
    </r>
    <r>
      <rPr>
        <sz val="10"/>
        <color indexed="8"/>
        <rFont val="Calibri"/>
        <family val="2"/>
      </rPr>
      <t>:  non-US$ contributions for 2000-2016 and Q1 2017 are expressed in US$ equivalents using the exchange rates on the dates of receipt.  For 2014, 2015, 2016 and Q1 2017, where contributions were hedged to mitigate currency risk exposure, these have been expressed using the rates applicable to the hedge agreement.</t>
    </r>
  </si>
  <si>
    <r>
      <rPr>
        <u val="single"/>
        <sz val="10"/>
        <color indexed="8"/>
        <rFont val="Calibri"/>
        <family val="2"/>
      </rPr>
      <t>Future contributions</t>
    </r>
    <r>
      <rPr>
        <sz val="10"/>
        <color indexed="8"/>
        <rFont val="Calibri"/>
        <family val="2"/>
      </rPr>
      <t>: non-US$ Direct Contribution and Matching Fund pledges for Q2 - Q4 2017 and years 2018 and beyond are expressed in US$ equivalents using the applicable 'forecast rates' from Bloomberg as at 31 March 2017 or using the rates applicable to any hedge agreement in place.</t>
    </r>
  </si>
  <si>
    <t>5 - Matching Fund (Netherlands): of the EUR 10m received or to be received, a total of EUR 2.7m (equiv. US$ 3.2m) is yet to be matched by other / private sector donor contributions, as at 31 March 2017</t>
  </si>
  <si>
    <t>6 - Matching Fund (UK): of the GBP 38.1m (equiv. US$ 61m) received, all funding has been matched by other / private sector donor contributions, as at 31 March 2017</t>
  </si>
  <si>
    <t>9 -  Matching Fund (Bill &amp; Melinda Gates Foundation): of the US$ 125m received or to be received,  a total of US$ 58.5m is yet to be matched by other / private sector donor contributions, as at 31 March 2017</t>
  </si>
  <si>
    <r>
      <rPr>
        <u val="single"/>
        <sz val="10"/>
        <color indexed="8"/>
        <rFont val="Calibri"/>
        <family val="2"/>
      </rPr>
      <t>Received contributions</t>
    </r>
    <r>
      <rPr>
        <sz val="10"/>
        <color indexed="8"/>
        <rFont val="Calibri"/>
        <family val="2"/>
      </rPr>
      <t>:  non-US$ contributions for 2000-2016 and Q1 2017 are expressed in US$ equivalents using the exchange rates on the dates of receipt.  For 2014, 2015, 2016 and Q1 2017  where contributions were hedged to mitigate currency risk exposure, these have been expressed using the rates applicable to the hedge agreement.</t>
    </r>
  </si>
  <si>
    <t>10 -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</si>
  <si>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r>
      <rPr>
        <u val="single"/>
        <sz val="10"/>
        <color indexed="8"/>
        <rFont val="Calibri"/>
        <family val="2"/>
      </rPr>
      <t>Received contributions</t>
    </r>
    <r>
      <rPr>
        <sz val="10"/>
        <color indexed="8"/>
        <rFont val="Calibri"/>
        <family val="2"/>
      </rPr>
      <t>:  non-US$ contributions for 2000-2016 and Q1 2017 are expressed in US$ equivalents as confirmed by the IBRD (World Bank)</t>
    </r>
  </si>
  <si>
    <r>
      <rPr>
        <u val="single"/>
        <sz val="10"/>
        <color indexed="8"/>
        <rFont val="Calibri"/>
        <family val="2"/>
      </rPr>
      <t>Future contributions</t>
    </r>
    <r>
      <rPr>
        <sz val="10"/>
        <color indexed="8"/>
        <rFont val="Calibri"/>
        <family val="2"/>
      </rPr>
      <t>:  non-US$ contributions for Q2 - Q4 2017 and years 2018 and beyond are expressed in US$ equivalents as follows:</t>
    </r>
  </si>
  <si>
    <t>&gt; Where the contribution agreement has not yet been signed:  contributions are expressed in US$ equivalents using the applicable 'forecast rates' from Bloomberg as at 31 March 2017</t>
  </si>
  <si>
    <t>17 - The adjusting items shown between 'TOTAL PROCEEDS' and 'ASSURED RESOURCES' are as of the December 2016 forecast</t>
  </si>
  <si>
    <t>7 -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</si>
  <si>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16 - In-kind contributions are not included in the foundations, organisations and corporations total above.  As of 31 March 2017, the following organisations have contributed (or pledged) in kind contributions:  Deutsche Post DHL Group, Girl Effect, IFPW, Lions Club International Foundation, Philips, Unilever, UPS and Vodafone.</t>
  </si>
  <si>
    <t>8 - In-kind contributions are not included in the foundations, organisations and corporations total above.  As of 31 March 2017, the following organisations have contributed (or pledged) in kind contributions:  Deutsche Post DHL Group, Girl Effect, IFPW, Lions Club International Foundation, Philips, Unilever, UPS and Vodafone.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</si>
</sst>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quot;bn &quot;;\(\$#,##0.0\ &quot;bn&quot;\)"/>
    <numFmt numFmtId="167" formatCode="#,##0.0"/>
    <numFmt numFmtId="168" formatCode="_(* #,##0.00_);_(* \(#,##0.00\);_(* &quot;-&quot;??_);_(@_)"/>
    <numFmt numFmtId="169" formatCode="_ * #,##0.00_ ;_ * \-#,##0.00_ ;_ * &quot;-&quot;??_ ;_ @_ "/>
    <numFmt numFmtId="170" formatCode="_-* #,##0.00\ _€_-;\-* #,##0.00\ _€_-;_-* &quot;-&quot;??\ _€_-;_-@_-"/>
    <numFmt numFmtId="171" formatCode="_-* #,##0_-;\-* #,##0_-;_-* &quot;&quot;??_-;_-@_-"/>
    <numFmt numFmtId="172" formatCode="#,##0_ ;\-#,##0\ "/>
    <numFmt numFmtId="173" formatCode="_*#,##0_-;\(#,##0\)_-;_-&quot;&quot;??_-;_-@_-"/>
    <numFmt numFmtId="174" formatCode="_-* #,##0.000000_-;\-* #,##0.000000_-;_-* &quot;&quot;??_-;_-@_-"/>
  </numFmts>
  <fonts count="8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4"/>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b/>
      <vertAlign val="superscript"/>
      <sz val="11"/>
      <color indexed="8"/>
      <name val="Calibri"/>
      <family val="2"/>
    </font>
    <font>
      <sz val="10"/>
      <name val="Calibri"/>
      <family val="2"/>
    </font>
    <font>
      <sz val="11"/>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56"/>
      <name val="Cambria"/>
      <family val="2"/>
    </font>
    <font>
      <b/>
      <u val="single"/>
      <sz val="10"/>
      <color indexed="8"/>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b/>
      <sz val="22"/>
      <color theme="1"/>
      <name val="Calibri"/>
      <family val="2"/>
    </font>
    <font>
      <b/>
      <sz val="14"/>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u val="single"/>
      <sz val="10"/>
      <color theme="1"/>
      <name val="Calibri"/>
      <family val="2"/>
    </font>
    <font>
      <b/>
      <u val="single"/>
      <sz val="10"/>
      <color theme="1"/>
      <name val="Calibri"/>
      <family val="2"/>
    </font>
    <font>
      <b/>
      <sz val="18"/>
      <color theme="1"/>
      <name val="Calibri"/>
      <family val="2"/>
    </font>
    <font>
      <b/>
      <sz val="1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AFC432"/>
      </top>
      <bottom style="thin">
        <color rgb="FFAFC432"/>
      </bottom>
    </border>
    <border>
      <left/>
      <right/>
      <top style="thin">
        <color rgb="FFAFC432"/>
      </top>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right/>
      <top style="thin">
        <color rgb="FFBAC436"/>
      </top>
      <bottom style="thin">
        <color rgb="FFBAC436"/>
      </bottom>
    </border>
    <border>
      <left/>
      <right/>
      <top/>
      <bottom style="thin">
        <color theme="0"/>
      </bottom>
    </border>
    <border>
      <left style="thin">
        <color theme="0"/>
      </left>
      <right/>
      <top style="thin">
        <color theme="0"/>
      </top>
      <bottom/>
    </border>
    <border>
      <left style="thin">
        <color theme="0"/>
      </left>
      <right style="medium"/>
      <top style="medium"/>
      <bottom/>
    </border>
    <border>
      <left style="thin">
        <color theme="0"/>
      </left>
      <right style="medium"/>
      <top/>
      <bottom/>
    </border>
    <border>
      <left style="medium"/>
      <right style="thin">
        <color theme="0"/>
      </right>
      <top style="medium"/>
      <bottom/>
    </border>
    <border>
      <left style="medium"/>
      <right style="thin">
        <color theme="0"/>
      </right>
      <top/>
      <bottom/>
    </border>
    <border>
      <left style="medium"/>
      <right/>
      <top style="medium"/>
      <bottom/>
    </border>
    <border>
      <left style="medium"/>
      <right/>
      <top/>
      <bottom/>
    </border>
    <border>
      <left style="medium"/>
      <right style="medium"/>
      <top style="medium"/>
      <bottom/>
    </border>
    <border>
      <left style="medium"/>
      <right style="medium"/>
      <top/>
      <bottom/>
    </border>
    <border>
      <left/>
      <right style="medium"/>
      <top style="thin">
        <color theme="0"/>
      </top>
      <bottom/>
    </border>
  </borders>
  <cellStyleXfs count="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3">
    <xf numFmtId="0" fontId="0" fillId="0" borderId="0" xfId="0" applyFont="1" applyAlignment="1">
      <alignment/>
    </xf>
    <xf numFmtId="0" fontId="0" fillId="33" borderId="0" xfId="0" applyFill="1" applyAlignment="1">
      <alignment/>
    </xf>
    <xf numFmtId="0" fontId="65" fillId="33" borderId="0" xfId="0" applyFont="1" applyFill="1" applyAlignment="1">
      <alignment/>
    </xf>
    <xf numFmtId="0" fontId="0" fillId="33" borderId="0" xfId="0" applyFont="1" applyFill="1" applyAlignment="1">
      <alignment/>
    </xf>
    <xf numFmtId="0" fontId="66" fillId="33" borderId="0" xfId="0" applyFont="1" applyFill="1" applyAlignment="1">
      <alignment/>
    </xf>
    <xf numFmtId="0" fontId="0" fillId="0" borderId="0" xfId="0" applyFill="1" applyAlignment="1">
      <alignment/>
    </xf>
    <xf numFmtId="0" fontId="66" fillId="0" borderId="0" xfId="0" applyFont="1" applyFill="1" applyAlignment="1">
      <alignment/>
    </xf>
    <xf numFmtId="0" fontId="0" fillId="0" borderId="0" xfId="0" applyAlignment="1">
      <alignment/>
    </xf>
    <xf numFmtId="0" fontId="0" fillId="0" borderId="0" xfId="0" applyFill="1" applyAlignment="1">
      <alignment/>
    </xf>
    <xf numFmtId="167" fontId="0" fillId="0" borderId="0" xfId="0" applyNumberFormat="1" applyAlignment="1">
      <alignment/>
    </xf>
    <xf numFmtId="167" fontId="63" fillId="0" borderId="0" xfId="0" applyNumberFormat="1" applyFont="1" applyAlignment="1">
      <alignment/>
    </xf>
    <xf numFmtId="0" fontId="0" fillId="0" borderId="0" xfId="0" applyAlignment="1">
      <alignment/>
    </xf>
    <xf numFmtId="0" fontId="0" fillId="0" borderId="0" xfId="0" applyFill="1" applyAlignment="1">
      <alignment/>
    </xf>
    <xf numFmtId="0" fontId="66" fillId="33" borderId="0" xfId="0" applyFont="1" applyFill="1" applyBorder="1" applyAlignment="1">
      <alignment/>
    </xf>
    <xf numFmtId="167"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63" fillId="0" borderId="0" xfId="0" applyFont="1" applyAlignment="1">
      <alignment/>
    </xf>
    <xf numFmtId="0" fontId="0" fillId="0" borderId="0" xfId="0" applyFill="1" applyAlignment="1">
      <alignment/>
    </xf>
    <xf numFmtId="167" fontId="0" fillId="0" borderId="0" xfId="0" applyNumberFormat="1" applyAlignment="1">
      <alignment/>
    </xf>
    <xf numFmtId="0" fontId="63"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67" fillId="33" borderId="0" xfId="0" applyFont="1" applyFill="1" applyAlignment="1">
      <alignment/>
    </xf>
    <xf numFmtId="3" fontId="0" fillId="0" borderId="0" xfId="0" applyNumberFormat="1" applyAlignment="1">
      <alignment/>
    </xf>
    <xf numFmtId="0" fontId="68" fillId="33" borderId="0" xfId="0" applyFont="1" applyFill="1" applyAlignment="1">
      <alignment/>
    </xf>
    <xf numFmtId="0" fontId="69" fillId="35" borderId="0" xfId="0" applyFont="1" applyFill="1" applyBorder="1" applyAlignment="1">
      <alignment horizontal="center"/>
    </xf>
    <xf numFmtId="0" fontId="69" fillId="35" borderId="12" xfId="0" applyFont="1" applyFill="1" applyBorder="1" applyAlignment="1">
      <alignment horizontal="center"/>
    </xf>
    <xf numFmtId="0" fontId="0" fillId="0" borderId="0" xfId="0" applyFill="1" applyBorder="1" applyAlignment="1">
      <alignment/>
    </xf>
    <xf numFmtId="0" fontId="66" fillId="35" borderId="12" xfId="0" applyFont="1" applyFill="1" applyBorder="1" applyAlignment="1">
      <alignment horizontal="center"/>
    </xf>
    <xf numFmtId="0" fontId="65" fillId="35" borderId="13" xfId="0" applyFont="1" applyFill="1" applyBorder="1" applyAlignment="1">
      <alignment horizontal="center" vertical="center" wrapText="1"/>
    </xf>
    <xf numFmtId="0" fontId="63" fillId="0" borderId="0" xfId="0" applyFont="1" applyFill="1" applyBorder="1" applyAlignment="1">
      <alignment horizontal="center"/>
    </xf>
    <xf numFmtId="0" fontId="65" fillId="35" borderId="14" xfId="0" applyFont="1" applyFill="1" applyBorder="1" applyAlignment="1">
      <alignment horizontal="center" wrapText="1"/>
    </xf>
    <xf numFmtId="0" fontId="68" fillId="0" borderId="0" xfId="0" applyFont="1" applyFill="1" applyBorder="1" applyAlignment="1">
      <alignment vertical="center"/>
    </xf>
    <xf numFmtId="0" fontId="68" fillId="0" borderId="15" xfId="0" applyFont="1" applyFill="1" applyBorder="1" applyAlignment="1">
      <alignment vertical="center"/>
    </xf>
    <xf numFmtId="0" fontId="0" fillId="33" borderId="0" xfId="0" applyFill="1" applyAlignment="1">
      <alignment vertical="center"/>
    </xf>
    <xf numFmtId="0" fontId="65" fillId="35" borderId="16" xfId="0" applyFont="1" applyFill="1" applyBorder="1" applyAlignment="1">
      <alignment horizontal="center" vertical="center" wrapText="1"/>
    </xf>
    <xf numFmtId="0" fontId="66" fillId="35" borderId="0" xfId="0" applyFont="1" applyFill="1" applyBorder="1" applyAlignment="1">
      <alignment horizontal="center"/>
    </xf>
    <xf numFmtId="0" fontId="65" fillId="35" borderId="17" xfId="0" applyFont="1" applyFill="1" applyBorder="1" applyAlignment="1">
      <alignment horizontal="center" wrapText="1"/>
    </xf>
    <xf numFmtId="0" fontId="0" fillId="0" borderId="0" xfId="0" applyAlignment="1">
      <alignment/>
    </xf>
    <xf numFmtId="171" fontId="63" fillId="0" borderId="0" xfId="0" applyNumberFormat="1" applyFont="1" applyFill="1" applyAlignment="1">
      <alignment/>
    </xf>
    <xf numFmtId="171" fontId="0" fillId="0" borderId="18" xfId="0" applyNumberFormat="1" applyFont="1" applyFill="1" applyBorder="1" applyAlignment="1">
      <alignment/>
    </xf>
    <xf numFmtId="171" fontId="0" fillId="0" borderId="0" xfId="0" applyNumberFormat="1" applyFill="1" applyAlignment="1">
      <alignment/>
    </xf>
    <xf numFmtId="171" fontId="0" fillId="0" borderId="19" xfId="0" applyNumberFormat="1" applyFont="1" applyFill="1" applyBorder="1" applyAlignment="1">
      <alignment/>
    </xf>
    <xf numFmtId="0" fontId="0" fillId="0" borderId="0" xfId="0" applyAlignment="1">
      <alignment vertical="center"/>
    </xf>
    <xf numFmtId="0" fontId="65" fillId="35" borderId="17" xfId="0" applyFont="1" applyFill="1" applyBorder="1" applyAlignment="1">
      <alignment horizontal="center" vertical="center" wrapText="1"/>
    </xf>
    <xf numFmtId="171" fontId="66" fillId="0" borderId="20" xfId="0" applyNumberFormat="1" applyFont="1" applyFill="1" applyBorder="1" applyAlignment="1">
      <alignment/>
    </xf>
    <xf numFmtId="171" fontId="66" fillId="0" borderId="21" xfId="0" applyNumberFormat="1" applyFont="1" applyFill="1" applyBorder="1" applyAlignment="1">
      <alignment/>
    </xf>
    <xf numFmtId="171" fontId="66" fillId="0" borderId="22" xfId="0" applyNumberFormat="1" applyFont="1" applyFill="1" applyBorder="1" applyAlignment="1">
      <alignment/>
    </xf>
    <xf numFmtId="0" fontId="66" fillId="33" borderId="0" xfId="0" applyFont="1" applyFill="1" applyAlignment="1">
      <alignment horizontal="right"/>
    </xf>
    <xf numFmtId="0" fontId="64" fillId="0" borderId="0" xfId="0" applyFont="1" applyAlignment="1">
      <alignment/>
    </xf>
    <xf numFmtId="171" fontId="70" fillId="0" borderId="23" xfId="0" applyNumberFormat="1" applyFont="1" applyFill="1" applyBorder="1" applyAlignment="1">
      <alignment/>
    </xf>
    <xf numFmtId="172" fontId="70" fillId="0" borderId="23" xfId="0" applyNumberFormat="1" applyFont="1" applyFill="1" applyBorder="1" applyAlignment="1">
      <alignment/>
    </xf>
    <xf numFmtId="0" fontId="69" fillId="0" borderId="0" xfId="0" applyFont="1" applyAlignment="1">
      <alignment/>
    </xf>
    <xf numFmtId="0" fontId="69" fillId="33" borderId="0" xfId="0" applyFont="1" applyFill="1" applyAlignment="1">
      <alignment/>
    </xf>
    <xf numFmtId="0" fontId="71" fillId="0" borderId="0" xfId="0" applyFont="1" applyFill="1" applyAlignment="1">
      <alignment/>
    </xf>
    <xf numFmtId="171" fontId="72" fillId="0" borderId="24" xfId="0" applyNumberFormat="1" applyFont="1" applyFill="1" applyBorder="1" applyAlignment="1">
      <alignment wrapText="1"/>
    </xf>
    <xf numFmtId="173" fontId="73" fillId="0" borderId="25" xfId="0" applyNumberFormat="1" applyFont="1" applyFill="1" applyBorder="1" applyAlignment="1">
      <alignment/>
    </xf>
    <xf numFmtId="171" fontId="66" fillId="0" borderId="26" xfId="0" applyNumberFormat="1" applyFont="1" applyFill="1" applyBorder="1" applyAlignment="1">
      <alignment/>
    </xf>
    <xf numFmtId="171" fontId="0" fillId="0" borderId="15" xfId="0" applyNumberFormat="1" applyFont="1" applyFill="1" applyBorder="1" applyAlignment="1">
      <alignment/>
    </xf>
    <xf numFmtId="171" fontId="74" fillId="0" borderId="27" xfId="0" applyNumberFormat="1" applyFont="1" applyFill="1" applyBorder="1" applyAlignment="1">
      <alignment/>
    </xf>
    <xf numFmtId="171" fontId="63" fillId="35" borderId="28" xfId="0" applyNumberFormat="1" applyFont="1" applyFill="1" applyBorder="1" applyAlignment="1">
      <alignment wrapText="1"/>
    </xf>
    <xf numFmtId="171" fontId="74" fillId="0" borderId="29" xfId="0" applyNumberFormat="1" applyFont="1" applyFill="1" applyBorder="1" applyAlignment="1">
      <alignment/>
    </xf>
    <xf numFmtId="171" fontId="63" fillId="0" borderId="30" xfId="0" applyNumberFormat="1" applyFont="1" applyFill="1" applyBorder="1" applyAlignment="1">
      <alignment wrapText="1"/>
    </xf>
    <xf numFmtId="171" fontId="65" fillId="0" borderId="31" xfId="0" applyNumberFormat="1" applyFont="1" applyFill="1" applyBorder="1" applyAlignment="1">
      <alignment/>
    </xf>
    <xf numFmtId="171" fontId="65" fillId="35" borderId="32" xfId="0" applyNumberFormat="1" applyFont="1" applyFill="1" applyBorder="1" applyAlignment="1">
      <alignment wrapText="1"/>
    </xf>
    <xf numFmtId="173" fontId="72" fillId="0" borderId="25" xfId="0" applyNumberFormat="1" applyFont="1" applyFill="1" applyBorder="1" applyAlignment="1">
      <alignment/>
    </xf>
    <xf numFmtId="0" fontId="65" fillId="35" borderId="31" xfId="0" applyFont="1" applyFill="1" applyBorder="1" applyAlignment="1">
      <alignment horizontal="left" wrapText="1"/>
    </xf>
    <xf numFmtId="0" fontId="63" fillId="35" borderId="27" xfId="0" applyFont="1" applyFill="1" applyBorder="1" applyAlignment="1">
      <alignment horizontal="left" wrapText="1"/>
    </xf>
    <xf numFmtId="0" fontId="63" fillId="34" borderId="29" xfId="0" applyFont="1" applyFill="1" applyBorder="1" applyAlignment="1">
      <alignment horizontal="left" wrapText="1"/>
    </xf>
    <xf numFmtId="0" fontId="63" fillId="34" borderId="33" xfId="0" applyFont="1" applyFill="1" applyBorder="1" applyAlignment="1">
      <alignment horizontal="left" wrapText="1"/>
    </xf>
    <xf numFmtId="171" fontId="69" fillId="0" borderId="0" xfId="0" applyNumberFormat="1" applyFont="1" applyFill="1" applyBorder="1" applyAlignment="1">
      <alignment/>
    </xf>
    <xf numFmtId="0" fontId="75" fillId="0" borderId="0" xfId="0" applyFont="1" applyAlignment="1">
      <alignment/>
    </xf>
    <xf numFmtId="171" fontId="75" fillId="0" borderId="18" xfId="0" applyNumberFormat="1" applyFont="1" applyFill="1" applyBorder="1" applyAlignment="1">
      <alignment/>
    </xf>
    <xf numFmtId="9" fontId="75" fillId="0" borderId="19" xfId="295" applyFont="1" applyFill="1" applyBorder="1" applyAlignment="1">
      <alignment/>
    </xf>
    <xf numFmtId="9" fontId="75" fillId="0" borderId="15" xfId="295" applyFont="1" applyFill="1" applyBorder="1" applyAlignment="1">
      <alignment/>
    </xf>
    <xf numFmtId="9" fontId="75" fillId="0" borderId="18" xfId="295" applyFont="1" applyFill="1" applyBorder="1" applyAlignment="1">
      <alignment/>
    </xf>
    <xf numFmtId="9" fontId="76" fillId="0" borderId="30" xfId="295" applyFont="1" applyFill="1" applyBorder="1" applyAlignment="1">
      <alignment wrapText="1"/>
    </xf>
    <xf numFmtId="9" fontId="75" fillId="0" borderId="0" xfId="295" applyFont="1" applyAlignment="1">
      <alignment/>
    </xf>
    <xf numFmtId="0" fontId="75" fillId="33" borderId="0" xfId="0" applyFont="1" applyFill="1" applyAlignment="1">
      <alignment/>
    </xf>
    <xf numFmtId="171" fontId="76" fillId="0" borderId="0" xfId="0" applyNumberFormat="1" applyFont="1" applyFill="1" applyBorder="1" applyAlignment="1">
      <alignment wrapText="1"/>
    </xf>
    <xf numFmtId="0" fontId="77" fillId="35" borderId="0" xfId="0" applyFont="1" applyFill="1" applyBorder="1" applyAlignment="1">
      <alignment horizontal="center" vertical="center"/>
    </xf>
    <xf numFmtId="0" fontId="75" fillId="0" borderId="0" xfId="0" applyFont="1" applyFill="1" applyAlignment="1">
      <alignment/>
    </xf>
    <xf numFmtId="0" fontId="78" fillId="36" borderId="0" xfId="0" applyFont="1" applyFill="1" applyBorder="1" applyAlignment="1">
      <alignment horizontal="center" vertical="center"/>
    </xf>
    <xf numFmtId="0" fontId="76" fillId="35" borderId="0" xfId="0" applyFont="1" applyFill="1" applyBorder="1" applyAlignment="1">
      <alignment horizontal="center" vertical="center" wrapText="1"/>
    </xf>
    <xf numFmtId="0" fontId="65" fillId="35" borderId="0" xfId="0" applyFont="1" applyFill="1" applyBorder="1" applyAlignment="1">
      <alignment horizontal="center" vertical="center" wrapText="1"/>
    </xf>
    <xf numFmtId="171" fontId="63" fillId="35" borderId="34" xfId="0" applyNumberFormat="1" applyFont="1" applyFill="1" applyBorder="1" applyAlignment="1">
      <alignment wrapText="1"/>
    </xf>
    <xf numFmtId="9" fontId="76" fillId="35" borderId="35" xfId="295" applyFont="1" applyFill="1" applyBorder="1" applyAlignment="1">
      <alignment wrapText="1"/>
    </xf>
    <xf numFmtId="171" fontId="63" fillId="35" borderId="36" xfId="0" applyNumberFormat="1" applyFont="1" applyFill="1" applyBorder="1" applyAlignment="1">
      <alignment wrapText="1"/>
    </xf>
    <xf numFmtId="9" fontId="76" fillId="35" borderId="37" xfId="295" applyFont="1" applyFill="1" applyBorder="1" applyAlignment="1">
      <alignment wrapText="1"/>
    </xf>
    <xf numFmtId="171" fontId="65" fillId="35" borderId="38" xfId="0" applyNumberFormat="1" applyFont="1" applyFill="1" applyBorder="1" applyAlignment="1">
      <alignment wrapText="1"/>
    </xf>
    <xf numFmtId="9" fontId="79" fillId="35" borderId="39" xfId="295" applyFont="1" applyFill="1" applyBorder="1" applyAlignment="1">
      <alignment wrapText="1"/>
    </xf>
    <xf numFmtId="0" fontId="66" fillId="33" borderId="0" xfId="0" applyFont="1" applyFill="1" applyAlignment="1">
      <alignment horizontal="right" vertical="center"/>
    </xf>
    <xf numFmtId="0" fontId="80" fillId="33" borderId="0" xfId="0" applyFont="1" applyFill="1" applyAlignment="1">
      <alignment/>
    </xf>
    <xf numFmtId="0" fontId="66" fillId="33" borderId="0" xfId="0" applyFont="1" applyFill="1" applyAlignment="1">
      <alignment vertical="center"/>
    </xf>
    <xf numFmtId="0" fontId="66" fillId="0" borderId="0" xfId="0" applyFont="1" applyFill="1" applyBorder="1" applyAlignment="1">
      <alignment/>
    </xf>
    <xf numFmtId="0" fontId="0" fillId="34" borderId="10" xfId="0" applyFill="1" applyBorder="1" applyAlignment="1">
      <alignment horizontal="center" wrapText="1"/>
    </xf>
    <xf numFmtId="171" fontId="0" fillId="0" borderId="0" xfId="0" applyNumberFormat="1" applyAlignment="1">
      <alignment/>
    </xf>
    <xf numFmtId="174" fontId="0" fillId="0" borderId="0" xfId="0" applyNumberFormat="1" applyAlignment="1">
      <alignment/>
    </xf>
    <xf numFmtId="171" fontId="0" fillId="33" borderId="0" xfId="0" applyNumberFormat="1" applyFill="1" applyAlignment="1">
      <alignment/>
    </xf>
    <xf numFmtId="0" fontId="30" fillId="0" borderId="0" xfId="0" applyFont="1" applyFill="1" applyAlignment="1">
      <alignment/>
    </xf>
    <xf numFmtId="0" fontId="31" fillId="0" borderId="0" xfId="0" applyFont="1" applyFill="1" applyAlignment="1">
      <alignment/>
    </xf>
    <xf numFmtId="0" fontId="66" fillId="0" borderId="0" xfId="0" applyFont="1" applyFill="1" applyAlignment="1" quotePrefix="1">
      <alignment horizontal="left" wrapText="1"/>
    </xf>
    <xf numFmtId="0" fontId="74" fillId="0" borderId="0" xfId="0" applyFont="1" applyAlignment="1">
      <alignment horizontal="left" indent="2"/>
    </xf>
    <xf numFmtId="0" fontId="66" fillId="0" borderId="0" xfId="0" applyFont="1" applyAlignment="1">
      <alignment horizontal="left" indent="4"/>
    </xf>
    <xf numFmtId="0" fontId="81" fillId="0" borderId="0" xfId="0" applyFont="1" applyAlignment="1">
      <alignment/>
    </xf>
    <xf numFmtId="0" fontId="65" fillId="35" borderId="13" xfId="0" applyFont="1" applyFill="1" applyBorder="1" applyAlignment="1">
      <alignment horizontal="center" wrapText="1"/>
    </xf>
    <xf numFmtId="173" fontId="76" fillId="0" borderId="0" xfId="0" applyNumberFormat="1" applyFont="1" applyFill="1" applyBorder="1" applyAlignment="1">
      <alignment/>
    </xf>
    <xf numFmtId="173" fontId="73" fillId="0" borderId="0" xfId="0" applyNumberFormat="1" applyFont="1" applyFill="1" applyBorder="1" applyAlignment="1">
      <alignment/>
    </xf>
    <xf numFmtId="0" fontId="66" fillId="33" borderId="0" xfId="0" applyFont="1" applyFill="1" applyBorder="1" applyAlignment="1" quotePrefix="1">
      <alignment wrapText="1"/>
    </xf>
    <xf numFmtId="0" fontId="66" fillId="0" borderId="0" xfId="0" applyFont="1" applyAlignment="1">
      <alignment horizontal="left" indent="6"/>
    </xf>
    <xf numFmtId="0" fontId="66" fillId="33" borderId="0" xfId="0" applyFont="1" applyFill="1" applyAlignment="1">
      <alignment horizontal="left" wrapText="1"/>
    </xf>
    <xf numFmtId="0" fontId="66" fillId="33" borderId="0" xfId="0" applyFont="1" applyFill="1" applyAlignment="1">
      <alignment horizontal="right" vertical="center"/>
    </xf>
    <xf numFmtId="0" fontId="65" fillId="0" borderId="0" xfId="0" applyFont="1" applyFill="1" applyAlignment="1">
      <alignment horizontal="left"/>
    </xf>
    <xf numFmtId="165" fontId="65" fillId="0" borderId="0" xfId="0" applyNumberFormat="1" applyFont="1" applyFill="1" applyBorder="1" applyAlignment="1">
      <alignment vertical="center"/>
    </xf>
    <xf numFmtId="165" fontId="65" fillId="0" borderId="40" xfId="0" applyNumberFormat="1" applyFont="1" applyFill="1" applyBorder="1" applyAlignment="1">
      <alignment vertical="center"/>
    </xf>
    <xf numFmtId="3" fontId="65" fillId="0" borderId="0" xfId="0" applyNumberFormat="1" applyFont="1" applyFill="1" applyAlignment="1">
      <alignment/>
    </xf>
    <xf numFmtId="164" fontId="69" fillId="0" borderId="0" xfId="0" applyNumberFormat="1" applyFont="1" applyFill="1" applyAlignment="1">
      <alignment/>
    </xf>
    <xf numFmtId="0" fontId="63" fillId="0" borderId="41" xfId="0" applyFont="1" applyFill="1" applyBorder="1" applyAlignment="1">
      <alignment horizontal="left" wrapText="1"/>
    </xf>
    <xf numFmtId="0" fontId="76" fillId="0" borderId="41" xfId="0" applyFont="1" applyFill="1" applyBorder="1" applyAlignment="1">
      <alignment horizontal="left" wrapText="1"/>
    </xf>
    <xf numFmtId="3" fontId="63" fillId="0" borderId="41" xfId="0" applyNumberFormat="1" applyFont="1" applyFill="1" applyBorder="1" applyAlignment="1">
      <alignment wrapText="1"/>
    </xf>
    <xf numFmtId="166" fontId="68" fillId="0" borderId="0" xfId="0" applyNumberFormat="1" applyFont="1" applyFill="1" applyAlignment="1">
      <alignment/>
    </xf>
    <xf numFmtId="166" fontId="12" fillId="0" borderId="0" xfId="0" applyNumberFormat="1" applyFont="1" applyFill="1" applyAlignment="1">
      <alignment/>
    </xf>
    <xf numFmtId="0" fontId="66" fillId="33" borderId="0" xfId="0" applyFont="1" applyFill="1" applyBorder="1" applyAlignment="1">
      <alignment horizontal="left" wrapText="1"/>
    </xf>
    <xf numFmtId="0" fontId="68" fillId="35" borderId="0" xfId="0" applyFont="1" applyFill="1" applyBorder="1" applyAlignment="1">
      <alignment horizontal="center" vertical="center"/>
    </xf>
    <xf numFmtId="0" fontId="65" fillId="35" borderId="0" xfId="0" applyFont="1" applyFill="1" applyBorder="1" applyAlignment="1">
      <alignment horizontal="center" vertical="center" wrapText="1"/>
    </xf>
    <xf numFmtId="0" fontId="65" fillId="35" borderId="16" xfId="0" applyFont="1" applyFill="1" applyBorder="1" applyAlignment="1">
      <alignment horizontal="center" vertical="center" wrapText="1"/>
    </xf>
    <xf numFmtId="0" fontId="68" fillId="35" borderId="42" xfId="0" applyFont="1" applyFill="1" applyBorder="1" applyAlignment="1">
      <alignment horizontal="center" vertical="center"/>
    </xf>
    <xf numFmtId="0" fontId="65" fillId="35" borderId="43" xfId="0" applyFont="1" applyFill="1" applyBorder="1" applyAlignment="1">
      <alignment horizontal="center" vertical="center"/>
    </xf>
    <xf numFmtId="0" fontId="65" fillId="35" borderId="15" xfId="0" applyFont="1" applyFill="1" applyBorder="1" applyAlignment="1">
      <alignment horizontal="center" vertical="center"/>
    </xf>
    <xf numFmtId="0" fontId="65" fillId="35" borderId="14" xfId="0" applyFont="1" applyFill="1" applyBorder="1" applyAlignment="1">
      <alignment horizontal="center" vertical="center"/>
    </xf>
    <xf numFmtId="0" fontId="79" fillId="35" borderId="44" xfId="0" applyFont="1" applyFill="1" applyBorder="1" applyAlignment="1">
      <alignment horizontal="center" vertical="center" wrapText="1"/>
    </xf>
    <xf numFmtId="0" fontId="79" fillId="35" borderId="45" xfId="0" applyFont="1" applyFill="1" applyBorder="1" applyAlignment="1">
      <alignment horizontal="center" vertical="center" wrapText="1"/>
    </xf>
    <xf numFmtId="0" fontId="65" fillId="35" borderId="46" xfId="0" applyFont="1" applyFill="1" applyBorder="1" applyAlignment="1">
      <alignment horizontal="center" vertical="center" wrapText="1"/>
    </xf>
    <xf numFmtId="0" fontId="65" fillId="35" borderId="47" xfId="0" applyFont="1" applyFill="1" applyBorder="1" applyAlignment="1">
      <alignment horizontal="center" vertical="center" wrapText="1"/>
    </xf>
    <xf numFmtId="0" fontId="65" fillId="35" borderId="48" xfId="0" applyFont="1" applyFill="1" applyBorder="1" applyAlignment="1">
      <alignment horizontal="center" vertical="center" wrapText="1"/>
    </xf>
    <xf numFmtId="0" fontId="65" fillId="35" borderId="49" xfId="0" applyFont="1" applyFill="1" applyBorder="1" applyAlignment="1">
      <alignment horizontal="center" vertical="center" wrapText="1"/>
    </xf>
    <xf numFmtId="0" fontId="63" fillId="35" borderId="0" xfId="0" applyFont="1" applyFill="1" applyBorder="1" applyAlignment="1">
      <alignment horizontal="center" vertical="center" wrapText="1"/>
    </xf>
    <xf numFmtId="0" fontId="65" fillId="35" borderId="15" xfId="0" applyFont="1" applyFill="1" applyBorder="1" applyAlignment="1">
      <alignment horizontal="center" vertical="center" wrapText="1"/>
    </xf>
    <xf numFmtId="0" fontId="65" fillId="35" borderId="14" xfId="0" applyFont="1" applyFill="1" applyBorder="1" applyAlignment="1">
      <alignment horizontal="center" vertical="center" wrapText="1"/>
    </xf>
    <xf numFmtId="0" fontId="65" fillId="35" borderId="43" xfId="0" applyFont="1" applyFill="1" applyBorder="1" applyAlignment="1">
      <alignment horizontal="center" vertical="center" wrapText="1"/>
    </xf>
    <xf numFmtId="0" fontId="82" fillId="34" borderId="18" xfId="0" applyFont="1" applyFill="1" applyBorder="1" applyAlignment="1">
      <alignment horizontal="left" vertical="center" wrapText="1"/>
    </xf>
    <xf numFmtId="0" fontId="82" fillId="34" borderId="10" xfId="0" applyFont="1" applyFill="1" applyBorder="1" applyAlignment="1">
      <alignment horizontal="left" vertical="center" wrapText="1"/>
    </xf>
    <xf numFmtId="0" fontId="65" fillId="0" borderId="0" xfId="0" applyFont="1" applyFill="1" applyAlignment="1">
      <alignment horizontal="left"/>
    </xf>
    <xf numFmtId="0" fontId="83" fillId="36" borderId="0" xfId="0" applyFont="1" applyFill="1" applyBorder="1" applyAlignment="1">
      <alignment horizontal="center" vertical="center"/>
    </xf>
    <xf numFmtId="0" fontId="65" fillId="35" borderId="12" xfId="0" applyFont="1" applyFill="1" applyBorder="1" applyAlignment="1">
      <alignment horizontal="center" vertical="center"/>
    </xf>
    <xf numFmtId="0" fontId="65" fillId="35" borderId="0" xfId="0" applyFont="1" applyFill="1" applyBorder="1" applyAlignment="1">
      <alignment horizontal="center" vertical="center"/>
    </xf>
    <xf numFmtId="0" fontId="65" fillId="35" borderId="16" xfId="0" applyFont="1" applyFill="1" applyBorder="1" applyAlignment="1">
      <alignment horizontal="center" vertical="center"/>
    </xf>
    <xf numFmtId="0" fontId="66" fillId="33" borderId="0" xfId="0" applyFont="1" applyFill="1" applyAlignment="1">
      <alignment horizontal="left" wrapText="1"/>
    </xf>
    <xf numFmtId="0" fontId="66" fillId="0" borderId="0" xfId="0" applyFont="1" applyFill="1" applyAlignment="1" quotePrefix="1">
      <alignment horizontal="left" wrapText="1" indent="6"/>
    </xf>
    <xf numFmtId="0" fontId="66" fillId="33" borderId="0" xfId="0" applyFont="1" applyFill="1" applyBorder="1" applyAlignment="1" quotePrefix="1">
      <alignment horizontal="left" wrapText="1" indent="4"/>
    </xf>
    <xf numFmtId="0" fontId="66" fillId="33" borderId="0" xfId="0" applyFont="1" applyFill="1" applyAlignment="1">
      <alignment vertical="center"/>
    </xf>
    <xf numFmtId="0" fontId="0" fillId="34" borderId="11" xfId="0"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0" xfId="0" applyFill="1" applyBorder="1" applyAlignment="1">
      <alignment horizontal="left" vertical="center" wrapText="1" indent="1"/>
    </xf>
    <xf numFmtId="0" fontId="66" fillId="33" borderId="0" xfId="0" applyFont="1" applyFill="1" applyAlignment="1">
      <alignment horizontal="right" vertical="center"/>
    </xf>
    <xf numFmtId="0" fontId="65" fillId="35" borderId="50" xfId="0" applyFont="1" applyFill="1" applyBorder="1" applyAlignment="1">
      <alignment horizontal="center" vertical="center" wrapText="1"/>
    </xf>
    <xf numFmtId="0" fontId="65" fillId="35" borderId="51" xfId="0" applyFont="1" applyFill="1" applyBorder="1" applyAlignment="1">
      <alignment horizontal="center" vertical="center" wrapText="1"/>
    </xf>
    <xf numFmtId="0" fontId="65" fillId="35" borderId="52" xfId="0" applyFont="1" applyFill="1" applyBorder="1" applyAlignment="1">
      <alignment horizontal="center" vertical="center"/>
    </xf>
    <xf numFmtId="0" fontId="65" fillId="34" borderId="11" xfId="0" applyFont="1" applyFill="1" applyBorder="1" applyAlignment="1">
      <alignment horizontal="center" wrapText="1"/>
    </xf>
    <xf numFmtId="0" fontId="65" fillId="34" borderId="0" xfId="0" applyFont="1" applyFill="1" applyBorder="1" applyAlignment="1">
      <alignment horizontal="center" wrapText="1"/>
    </xf>
    <xf numFmtId="0" fontId="65" fillId="34" borderId="18" xfId="0" applyFont="1" applyFill="1" applyBorder="1" applyAlignment="1">
      <alignment horizontal="center" wrapText="1"/>
    </xf>
  </cellXfs>
  <cellStyles count="3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10" xfId="65"/>
    <cellStyle name="Comma 2 2" xfId="66"/>
    <cellStyle name="Comma 2 33 2" xfId="67"/>
    <cellStyle name="Comma 2 33 2 2" xfId="68"/>
    <cellStyle name="Comma 20" xfId="69"/>
    <cellStyle name="Comma 20 2" xfId="70"/>
    <cellStyle name="Comma 21" xfId="71"/>
    <cellStyle name="Comma 21 2" xfId="72"/>
    <cellStyle name="Comma 22" xfId="73"/>
    <cellStyle name="Comma 22 2" xfId="74"/>
    <cellStyle name="Comma 23" xfId="75"/>
    <cellStyle name="Comma 23 2" xfId="76"/>
    <cellStyle name="Comma 24" xfId="77"/>
    <cellStyle name="Comma 24 2" xfId="78"/>
    <cellStyle name="Comma 25" xfId="79"/>
    <cellStyle name="Comma 25 2" xfId="80"/>
    <cellStyle name="Comma 26" xfId="81"/>
    <cellStyle name="Comma 26 2" xfId="82"/>
    <cellStyle name="Comma 27" xfId="83"/>
    <cellStyle name="Comma 27 2" xfId="84"/>
    <cellStyle name="Comma 28" xfId="85"/>
    <cellStyle name="Comma 28 2" xfId="86"/>
    <cellStyle name="Comma 29" xfId="87"/>
    <cellStyle name="Comma 29 2" xfId="88"/>
    <cellStyle name="Comma 3" xfId="89"/>
    <cellStyle name="Comma 3 2" xfId="90"/>
    <cellStyle name="Comma 30" xfId="91"/>
    <cellStyle name="Comma 30 2" xfId="92"/>
    <cellStyle name="Comma 31" xfId="93"/>
    <cellStyle name="Comma 31 2" xfId="94"/>
    <cellStyle name="Comma 32" xfId="95"/>
    <cellStyle name="Comma 32 2" xfId="96"/>
    <cellStyle name="Comma 33" xfId="97"/>
    <cellStyle name="Comma 33 2" xfId="98"/>
    <cellStyle name="Comma 34" xfId="99"/>
    <cellStyle name="Comma 34 2" xfId="100"/>
    <cellStyle name="Comma 35" xfId="101"/>
    <cellStyle name="Comma 35 2" xfId="102"/>
    <cellStyle name="Comma 36" xfId="103"/>
    <cellStyle name="Comma 36 2" xfId="104"/>
    <cellStyle name="Comma 37" xfId="105"/>
    <cellStyle name="Comma 37 2" xfId="106"/>
    <cellStyle name="Comma 38" xfId="107"/>
    <cellStyle name="Comma 38 2" xfId="108"/>
    <cellStyle name="Comma 39" xfId="109"/>
    <cellStyle name="Comma 39 2" xfId="110"/>
    <cellStyle name="Comma 4" xfId="111"/>
    <cellStyle name="Comma 4 2" xfId="112"/>
    <cellStyle name="Comma 40" xfId="113"/>
    <cellStyle name="Comma 40 2" xfId="114"/>
    <cellStyle name="Comma 41" xfId="115"/>
    <cellStyle name="Comma 41 2" xfId="116"/>
    <cellStyle name="Comma 42" xfId="117"/>
    <cellStyle name="Comma 42 2" xfId="118"/>
    <cellStyle name="Comma 43" xfId="119"/>
    <cellStyle name="Comma 43 2" xfId="120"/>
    <cellStyle name="Comma 44" xfId="121"/>
    <cellStyle name="Comma 44 2" xfId="122"/>
    <cellStyle name="Comma 45" xfId="123"/>
    <cellStyle name="Comma 45 2" xfId="124"/>
    <cellStyle name="Comma 46" xfId="125"/>
    <cellStyle name="Comma 46 2" xfId="126"/>
    <cellStyle name="Comma 47" xfId="127"/>
    <cellStyle name="Comma 47 2" xfId="128"/>
    <cellStyle name="Comma 48" xfId="129"/>
    <cellStyle name="Comma 48 2" xfId="130"/>
    <cellStyle name="Comma 49" xfId="131"/>
    <cellStyle name="Comma 49 2" xfId="132"/>
    <cellStyle name="Comma 5" xfId="133"/>
    <cellStyle name="Comma 5 2" xfId="134"/>
    <cellStyle name="Comma 50" xfId="135"/>
    <cellStyle name="Comma 50 2" xfId="136"/>
    <cellStyle name="Comma 51" xfId="137"/>
    <cellStyle name="Comma 51 2" xfId="138"/>
    <cellStyle name="Comma 52" xfId="139"/>
    <cellStyle name="Comma 52 2" xfId="140"/>
    <cellStyle name="Comma 53" xfId="141"/>
    <cellStyle name="Comma 53 2" xfId="142"/>
    <cellStyle name="Comma 54" xfId="143"/>
    <cellStyle name="Comma 54 2" xfId="144"/>
    <cellStyle name="Comma 55" xfId="145"/>
    <cellStyle name="Comma 55 2" xfId="146"/>
    <cellStyle name="Comma 56" xfId="147"/>
    <cellStyle name="Comma 56 2" xfId="148"/>
    <cellStyle name="Comma 57" xfId="149"/>
    <cellStyle name="Comma 57 2" xfId="150"/>
    <cellStyle name="Comma 58" xfId="151"/>
    <cellStyle name="Comma 58 2" xfId="152"/>
    <cellStyle name="Comma 59" xfId="153"/>
    <cellStyle name="Comma 59 2" xfId="154"/>
    <cellStyle name="Comma 6" xfId="155"/>
    <cellStyle name="Comma 6 2" xfId="156"/>
    <cellStyle name="Comma 60" xfId="157"/>
    <cellStyle name="Comma 60 2" xfId="158"/>
    <cellStyle name="Comma 61" xfId="159"/>
    <cellStyle name="Comma 61 2" xfId="160"/>
    <cellStyle name="Comma 62" xfId="161"/>
    <cellStyle name="Comma 62 2" xfId="162"/>
    <cellStyle name="Comma 63" xfId="163"/>
    <cellStyle name="Comma 63 2" xfId="164"/>
    <cellStyle name="Comma 64" xfId="165"/>
    <cellStyle name="Comma 64 2" xfId="166"/>
    <cellStyle name="Comma 65" xfId="167"/>
    <cellStyle name="Comma 65 2" xfId="168"/>
    <cellStyle name="Comma 66" xfId="169"/>
    <cellStyle name="Comma 66 2" xfId="170"/>
    <cellStyle name="Comma 67" xfId="171"/>
    <cellStyle name="Comma 67 2" xfId="172"/>
    <cellStyle name="Comma 68" xfId="173"/>
    <cellStyle name="Comma 68 2" xfId="174"/>
    <cellStyle name="Comma 69" xfId="175"/>
    <cellStyle name="Comma 69 2" xfId="176"/>
    <cellStyle name="Comma 7" xfId="177"/>
    <cellStyle name="Comma 7 2" xfId="178"/>
    <cellStyle name="Comma 70" xfId="179"/>
    <cellStyle name="Comma 70 2" xfId="180"/>
    <cellStyle name="Comma 71" xfId="181"/>
    <cellStyle name="Comma 71 2" xfId="182"/>
    <cellStyle name="Comma 72" xfId="183"/>
    <cellStyle name="Comma 72 2" xfId="184"/>
    <cellStyle name="Comma 73" xfId="185"/>
    <cellStyle name="Comma 73 2" xfId="186"/>
    <cellStyle name="Comma 74" xfId="187"/>
    <cellStyle name="Comma 74 2" xfId="188"/>
    <cellStyle name="Comma 75" xfId="189"/>
    <cellStyle name="Comma 75 2" xfId="190"/>
    <cellStyle name="Comma 76" xfId="191"/>
    <cellStyle name="Comma 76 2" xfId="192"/>
    <cellStyle name="Comma 77" xfId="193"/>
    <cellStyle name="Comma 77 2" xfId="194"/>
    <cellStyle name="Comma 78" xfId="195"/>
    <cellStyle name="Comma 78 2" xfId="196"/>
    <cellStyle name="Comma 78 2 2" xfId="197"/>
    <cellStyle name="Comma 79" xfId="198"/>
    <cellStyle name="Comma 8" xfId="199"/>
    <cellStyle name="Comma 8 2" xfId="200"/>
    <cellStyle name="Comma 9" xfId="201"/>
    <cellStyle name="Comma 9 2" xfId="202"/>
    <cellStyle name="Currency" xfId="203"/>
    <cellStyle name="Currency [0]" xfId="204"/>
    <cellStyle name="Explanatory Text" xfId="205"/>
    <cellStyle name="Good" xfId="206"/>
    <cellStyle name="Heading 1" xfId="207"/>
    <cellStyle name="Heading 2" xfId="208"/>
    <cellStyle name="Heading 3" xfId="209"/>
    <cellStyle name="Heading 4" xfId="210"/>
    <cellStyle name="Input" xfId="211"/>
    <cellStyle name="Linked Cell" xfId="212"/>
    <cellStyle name="Neutral"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9" xfId="223"/>
    <cellStyle name="Normal 2" xfId="224"/>
    <cellStyle name="Normal 20" xfId="225"/>
    <cellStyle name="Normal 21" xfId="226"/>
    <cellStyle name="Normal 22" xfId="227"/>
    <cellStyle name="Normal 23" xfId="228"/>
    <cellStyle name="Normal 24" xfId="229"/>
    <cellStyle name="Normal 25" xfId="230"/>
    <cellStyle name="Normal 26" xfId="231"/>
    <cellStyle name="Normal 27" xfId="232"/>
    <cellStyle name="Normal 28" xfId="233"/>
    <cellStyle name="Normal 29" xfId="234"/>
    <cellStyle name="Normal 3" xfId="235"/>
    <cellStyle name="Normal 30" xfId="236"/>
    <cellStyle name="Normal 31" xfId="237"/>
    <cellStyle name="Normal 32" xfId="238"/>
    <cellStyle name="Normal 33" xfId="239"/>
    <cellStyle name="Normal 34" xfId="240"/>
    <cellStyle name="Normal 35" xfId="241"/>
    <cellStyle name="Normal 36" xfId="242"/>
    <cellStyle name="Normal 37" xfId="243"/>
    <cellStyle name="Normal 38" xfId="244"/>
    <cellStyle name="Normal 39" xfId="245"/>
    <cellStyle name="Normal 4" xfId="246"/>
    <cellStyle name="Normal 40" xfId="247"/>
    <cellStyle name="Normal 41" xfId="248"/>
    <cellStyle name="Normal 42" xfId="249"/>
    <cellStyle name="Normal 43" xfId="250"/>
    <cellStyle name="Normal 44" xfId="251"/>
    <cellStyle name="Normal 45" xfId="252"/>
    <cellStyle name="Normal 46" xfId="253"/>
    <cellStyle name="Normal 47" xfId="254"/>
    <cellStyle name="Normal 48" xfId="255"/>
    <cellStyle name="Normal 49" xfId="256"/>
    <cellStyle name="Normal 5" xfId="257"/>
    <cellStyle name="Normal 50" xfId="258"/>
    <cellStyle name="Normal 51" xfId="259"/>
    <cellStyle name="Normal 52" xfId="260"/>
    <cellStyle name="Normal 53" xfId="261"/>
    <cellStyle name="Normal 54" xfId="262"/>
    <cellStyle name="Normal 55" xfId="263"/>
    <cellStyle name="Normal 56" xfId="264"/>
    <cellStyle name="Normal 57" xfId="265"/>
    <cellStyle name="Normal 58" xfId="266"/>
    <cellStyle name="Normal 59" xfId="267"/>
    <cellStyle name="Normal 6" xfId="268"/>
    <cellStyle name="Normal 60" xfId="269"/>
    <cellStyle name="Normal 61" xfId="270"/>
    <cellStyle name="Normal 62" xfId="271"/>
    <cellStyle name="Normal 63" xfId="272"/>
    <cellStyle name="Normal 64" xfId="273"/>
    <cellStyle name="Normal 65" xfId="274"/>
    <cellStyle name="Normal 66" xfId="275"/>
    <cellStyle name="Normal 67" xfId="276"/>
    <cellStyle name="Normal 68" xfId="277"/>
    <cellStyle name="Normal 69" xfId="278"/>
    <cellStyle name="Normal 7" xfId="279"/>
    <cellStyle name="Normal 70" xfId="280"/>
    <cellStyle name="Normal 71" xfId="281"/>
    <cellStyle name="Normal 72" xfId="282"/>
    <cellStyle name="Normal 73" xfId="283"/>
    <cellStyle name="Normal 74" xfId="284"/>
    <cellStyle name="Normal 75" xfId="285"/>
    <cellStyle name="Normal 76" xfId="286"/>
    <cellStyle name="Normal 77" xfId="287"/>
    <cellStyle name="Normal 78" xfId="288"/>
    <cellStyle name="Normal 79" xfId="289"/>
    <cellStyle name="Normal 79 2" xfId="290"/>
    <cellStyle name="Normal 8" xfId="291"/>
    <cellStyle name="Normal 9" xfId="292"/>
    <cellStyle name="Note" xfId="293"/>
    <cellStyle name="Output" xfId="294"/>
    <cellStyle name="Percent" xfId="295"/>
    <cellStyle name="Percent 10" xfId="296"/>
    <cellStyle name="Percent 11" xfId="297"/>
    <cellStyle name="Percent 12" xfId="298"/>
    <cellStyle name="Percent 13" xfId="299"/>
    <cellStyle name="Percent 14" xfId="300"/>
    <cellStyle name="Percent 15" xfId="301"/>
    <cellStyle name="Percent 16" xfId="302"/>
    <cellStyle name="Percent 17" xfId="303"/>
    <cellStyle name="Percent 18" xfId="304"/>
    <cellStyle name="Percent 19" xfId="305"/>
    <cellStyle name="Percent 2" xfId="306"/>
    <cellStyle name="Percent 20" xfId="307"/>
    <cellStyle name="Percent 21" xfId="308"/>
    <cellStyle name="Percent 22" xfId="309"/>
    <cellStyle name="Percent 23" xfId="310"/>
    <cellStyle name="Percent 24" xfId="311"/>
    <cellStyle name="Percent 25" xfId="312"/>
    <cellStyle name="Percent 26" xfId="313"/>
    <cellStyle name="Percent 27" xfId="314"/>
    <cellStyle name="Percent 28" xfId="315"/>
    <cellStyle name="Percent 29" xfId="316"/>
    <cellStyle name="Percent 3" xfId="317"/>
    <cellStyle name="Percent 30" xfId="318"/>
    <cellStyle name="Percent 31" xfId="319"/>
    <cellStyle name="Percent 32" xfId="320"/>
    <cellStyle name="Percent 33" xfId="321"/>
    <cellStyle name="Percent 34" xfId="322"/>
    <cellStyle name="Percent 35" xfId="323"/>
    <cellStyle name="Percent 36" xfId="324"/>
    <cellStyle name="Percent 37" xfId="325"/>
    <cellStyle name="Percent 38" xfId="326"/>
    <cellStyle name="Percent 39" xfId="327"/>
    <cellStyle name="Percent 4" xfId="328"/>
    <cellStyle name="Percent 40" xfId="329"/>
    <cellStyle name="Percent 41" xfId="330"/>
    <cellStyle name="Percent 42" xfId="331"/>
    <cellStyle name="Percent 43" xfId="332"/>
    <cellStyle name="Percent 44" xfId="333"/>
    <cellStyle name="Percent 45" xfId="334"/>
    <cellStyle name="Percent 46" xfId="335"/>
    <cellStyle name="Percent 47" xfId="336"/>
    <cellStyle name="Percent 48" xfId="337"/>
    <cellStyle name="Percent 49" xfId="338"/>
    <cellStyle name="Percent 5" xfId="339"/>
    <cellStyle name="Percent 50" xfId="340"/>
    <cellStyle name="Percent 51" xfId="341"/>
    <cellStyle name="Percent 52" xfId="342"/>
    <cellStyle name="Percent 53" xfId="343"/>
    <cellStyle name="Percent 54" xfId="344"/>
    <cellStyle name="Percent 55" xfId="345"/>
    <cellStyle name="Percent 56" xfId="346"/>
    <cellStyle name="Percent 57" xfId="347"/>
    <cellStyle name="Percent 58" xfId="348"/>
    <cellStyle name="Percent 59" xfId="349"/>
    <cellStyle name="Percent 6" xfId="350"/>
    <cellStyle name="Percent 60" xfId="351"/>
    <cellStyle name="Percent 61" xfId="352"/>
    <cellStyle name="Percent 62" xfId="353"/>
    <cellStyle name="Percent 63" xfId="354"/>
    <cellStyle name="Percent 64" xfId="355"/>
    <cellStyle name="Percent 65" xfId="356"/>
    <cellStyle name="Percent 66" xfId="357"/>
    <cellStyle name="Percent 67" xfId="358"/>
    <cellStyle name="Percent 68" xfId="359"/>
    <cellStyle name="Percent 69" xfId="360"/>
    <cellStyle name="Percent 7" xfId="361"/>
    <cellStyle name="Percent 70" xfId="362"/>
    <cellStyle name="Percent 71" xfId="363"/>
    <cellStyle name="Percent 72" xfId="364"/>
    <cellStyle name="Percent 73" xfId="365"/>
    <cellStyle name="Percent 74" xfId="366"/>
    <cellStyle name="Percent 75" xfId="367"/>
    <cellStyle name="Percent 76" xfId="368"/>
    <cellStyle name="Percent 77" xfId="369"/>
    <cellStyle name="Percent 8" xfId="370"/>
    <cellStyle name="Percent 9" xfId="371"/>
    <cellStyle name="Title" xfId="372"/>
    <cellStyle name="Title 2" xfId="373"/>
    <cellStyle name="Total" xfId="374"/>
    <cellStyle name="Warning Text"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I169"/>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Row="1" outlineLevelCol="1"/>
  <cols>
    <col min="1" max="1" width="3.7109375" style="1" customWidth="1"/>
    <col min="2" max="2" width="42.7109375" style="0" customWidth="1"/>
    <col min="3" max="3" width="2.57421875" style="17" customWidth="1"/>
    <col min="4" max="14" width="9.140625" style="0" hidden="1" customWidth="1" outlineLevel="1"/>
    <col min="15" max="15" width="13.8515625" style="7" customWidth="1" collapsed="1"/>
    <col min="16" max="16" width="11.00390625" style="40" customWidth="1"/>
    <col min="17" max="17" width="10.57421875" style="17" hidden="1" customWidth="1" outlineLevel="1"/>
    <col min="18" max="19" width="9.140625" style="0" hidden="1" customWidth="1" outlineLevel="1"/>
    <col min="20" max="20" width="9.140625" style="0" customWidth="1" collapsed="1"/>
    <col min="21" max="21" width="10.57421875" style="15" hidden="1" customWidth="1" outlineLevel="1"/>
    <col min="22" max="25" width="9.140625" style="0" hidden="1" customWidth="1" outlineLevel="1"/>
    <col min="26" max="26" width="9.57421875" style="0" customWidth="1" collapsed="1"/>
    <col min="27" max="27" width="10.57421875" style="17" customWidth="1"/>
    <col min="28" max="28" width="7.421875" style="73" customWidth="1"/>
    <col min="29" max="29" width="2.28125" style="17" customWidth="1"/>
    <col min="30" max="30" width="7.421875" style="17" hidden="1" customWidth="1" outlineLevel="1"/>
    <col min="31" max="34" width="9.140625" style="0" hidden="1" customWidth="1" outlineLevel="1"/>
    <col min="35" max="35" width="14.00390625" style="0" customWidth="1" collapsed="1"/>
    <col min="36" max="36" width="10.57421875" style="7" hidden="1" customWidth="1" outlineLevel="1"/>
    <col min="37" max="40" width="9.140625" style="0" hidden="1" customWidth="1" outlineLevel="1"/>
    <col min="41" max="41" width="10.421875" style="0" customWidth="1" collapsed="1"/>
    <col min="42" max="42" width="10.57421875" style="11" hidden="1" customWidth="1" outlineLevel="1"/>
    <col min="43" max="46" width="9.140625" style="0" hidden="1" customWidth="1" outlineLevel="1"/>
    <col min="47" max="47" width="9.140625" style="0" customWidth="1" collapsed="1"/>
    <col min="48" max="48" width="10.57421875" style="15" hidden="1" customWidth="1" outlineLevel="1"/>
    <col min="49" max="52" width="9.140625" style="0" hidden="1" customWidth="1" outlineLevel="1"/>
    <col min="53" max="53" width="9.140625" style="0" customWidth="1" collapsed="1"/>
    <col min="54" max="54" width="10.57421875" style="17" customWidth="1"/>
    <col min="55" max="55" width="7.421875" style="73" customWidth="1"/>
    <col min="56" max="56" width="2.28125" style="17" customWidth="1"/>
    <col min="57" max="57" width="8.57421875" style="17" hidden="1" customWidth="1" outlineLevel="1"/>
    <col min="58" max="59" width="9.140625" style="0" hidden="1" customWidth="1" outlineLevel="1"/>
    <col min="60" max="61" width="9.140625" style="17" hidden="1" customWidth="1" outlineLevel="1"/>
    <col min="62" max="62" width="9.140625" style="40" hidden="1" customWidth="1" outlineLevel="1"/>
    <col min="63" max="63" width="14.57421875" style="17" customWidth="1" collapsed="1"/>
    <col min="64" max="64" width="10.57421875" style="0" hidden="1" customWidth="1" outlineLevel="1"/>
    <col min="65" max="65" width="9.140625" style="0" hidden="1" customWidth="1" outlineLevel="1"/>
    <col min="66" max="68" width="9.140625" style="40" hidden="1" customWidth="1" outlineLevel="1"/>
    <col min="69" max="69" width="9.28125" style="40"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5" hidden="1" customWidth="1" outlineLevel="1"/>
    <col min="78" max="81" width="9.140625" style="0" hidden="1" customWidth="1" outlineLevel="1"/>
    <col min="82" max="82" width="9.140625" style="0" customWidth="1" collapsed="1"/>
    <col min="83" max="83" width="10.57421875" style="17" customWidth="1"/>
    <col min="84" max="84" width="7.421875" style="73" customWidth="1"/>
    <col min="85" max="85" width="2.28125" style="17" customWidth="1"/>
    <col min="86" max="86" width="9.140625" style="40" hidden="1" customWidth="1" outlineLevel="1"/>
    <col min="87" max="87" width="14.57421875" style="17" customWidth="1" collapsed="1"/>
    <col min="88" max="88" width="10.57421875" style="17" customWidth="1"/>
    <col min="89" max="89" width="10.57421875" style="17" hidden="1" customWidth="1" outlineLevel="1"/>
    <col min="90" max="90" width="8.57421875" style="17" hidden="1" customWidth="1" outlineLevel="1"/>
    <col min="91" max="91" width="8.57421875" style="40" hidden="1" customWidth="1" outlineLevel="1"/>
    <col min="92" max="92" width="8.57421875" style="17" customWidth="1" collapsed="1"/>
    <col min="93" max="93" width="10.57421875" style="17" hidden="1" customWidth="1" outlineLevel="1"/>
    <col min="94" max="105" width="9.140625" style="0" hidden="1" customWidth="1" outlineLevel="1"/>
    <col min="106" max="108" width="9.140625" style="40" hidden="1" customWidth="1" outlineLevel="1"/>
    <col min="109" max="109" width="9.00390625" style="0" customWidth="1" collapsed="1"/>
    <col min="110" max="110" width="10.57421875" style="0" customWidth="1"/>
    <col min="111" max="111" width="7.421875" style="73" customWidth="1"/>
  </cols>
  <sheetData>
    <row r="1" spans="2:111" s="17" customFormat="1" ht="66" customHeight="1">
      <c r="B1"/>
      <c r="C1" s="51"/>
      <c r="D1"/>
      <c r="E1"/>
      <c r="F1"/>
      <c r="G1"/>
      <c r="H1"/>
      <c r="I1"/>
      <c r="J1"/>
      <c r="K1"/>
      <c r="L1"/>
      <c r="P1" s="40"/>
      <c r="AB1" s="73"/>
      <c r="BC1" s="73"/>
      <c r="BJ1" s="40"/>
      <c r="BN1" s="40"/>
      <c r="BO1" s="40"/>
      <c r="BP1" s="40"/>
      <c r="BQ1" s="40"/>
      <c r="CF1" s="73"/>
      <c r="CH1" s="40"/>
      <c r="CM1" s="40"/>
      <c r="DB1" s="40"/>
      <c r="DC1" s="40"/>
      <c r="DD1" s="40"/>
      <c r="DG1" s="73"/>
    </row>
    <row r="2" spans="1:12" ht="26.25" customHeight="1">
      <c r="A2"/>
      <c r="B2" s="24" t="s">
        <v>42</v>
      </c>
      <c r="C2" s="1"/>
      <c r="D2" s="1"/>
      <c r="E2" s="1"/>
      <c r="F2" s="1"/>
      <c r="G2" s="1"/>
      <c r="H2" s="1"/>
      <c r="I2" s="1"/>
      <c r="J2" s="1"/>
      <c r="K2" s="1"/>
      <c r="L2" s="1"/>
    </row>
    <row r="3" spans="1:12" ht="18.75">
      <c r="A3"/>
      <c r="B3" s="26" t="s">
        <v>128</v>
      </c>
      <c r="C3" s="3"/>
      <c r="D3" s="1"/>
      <c r="E3" s="1"/>
      <c r="F3" s="1"/>
      <c r="G3" s="1"/>
      <c r="H3" s="1"/>
      <c r="I3" s="1"/>
      <c r="J3" s="1"/>
      <c r="K3" s="1"/>
      <c r="L3" s="1"/>
    </row>
    <row r="4" spans="1:12" ht="21">
      <c r="A4"/>
      <c r="B4" s="2" t="s">
        <v>84</v>
      </c>
      <c r="C4" s="3"/>
      <c r="D4" s="1"/>
      <c r="E4" s="1"/>
      <c r="F4" s="1"/>
      <c r="G4" s="1"/>
      <c r="H4" s="1"/>
      <c r="I4" s="1"/>
      <c r="J4" s="1"/>
      <c r="K4" s="1"/>
      <c r="L4" s="1"/>
    </row>
    <row r="5" spans="1:3" ht="15">
      <c r="A5"/>
      <c r="B5" s="40"/>
      <c r="C5" s="1"/>
    </row>
    <row r="6" spans="1:111" ht="26.25">
      <c r="A6"/>
      <c r="B6" s="142" t="s">
        <v>1</v>
      </c>
      <c r="C6" s="1"/>
      <c r="D6" s="145" t="s">
        <v>41</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84"/>
    </row>
    <row r="7" spans="2:111" s="45" customFormat="1" ht="18.75" customHeight="1" thickBot="1">
      <c r="B7" s="143"/>
      <c r="C7" s="36"/>
      <c r="D7" s="128" t="s">
        <v>40</v>
      </c>
      <c r="E7" s="128"/>
      <c r="F7" s="128"/>
      <c r="G7" s="128"/>
      <c r="H7" s="128"/>
      <c r="I7" s="128"/>
      <c r="J7" s="128"/>
      <c r="K7" s="128"/>
      <c r="L7" s="128"/>
      <c r="M7" s="128"/>
      <c r="N7" s="128"/>
      <c r="O7" s="128"/>
      <c r="P7" s="128"/>
      <c r="Q7" s="128"/>
      <c r="R7" s="128"/>
      <c r="S7" s="128"/>
      <c r="T7" s="128"/>
      <c r="U7" s="128"/>
      <c r="V7" s="128"/>
      <c r="W7" s="128"/>
      <c r="X7" s="128"/>
      <c r="Y7" s="128"/>
      <c r="Z7" s="128"/>
      <c r="AA7" s="125"/>
      <c r="AB7" s="125"/>
      <c r="AC7" s="35"/>
      <c r="AD7" s="128" t="s">
        <v>2</v>
      </c>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34"/>
      <c r="BE7" s="128" t="s">
        <v>3</v>
      </c>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H7" s="125" t="s">
        <v>96</v>
      </c>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row>
    <row r="8" spans="2:111" s="17" customFormat="1" ht="33.75" customHeight="1">
      <c r="B8" s="143"/>
      <c r="C8" s="1"/>
      <c r="D8" s="139" t="s">
        <v>45</v>
      </c>
      <c r="E8" s="139"/>
      <c r="F8" s="139"/>
      <c r="G8" s="139"/>
      <c r="H8" s="139"/>
      <c r="I8" s="139"/>
      <c r="J8" s="139"/>
      <c r="K8" s="139"/>
      <c r="L8" s="139"/>
      <c r="M8" s="139"/>
      <c r="N8" s="139"/>
      <c r="O8" s="140"/>
      <c r="P8" s="46" t="s">
        <v>48</v>
      </c>
      <c r="Q8" s="129" t="s">
        <v>4</v>
      </c>
      <c r="R8" s="130"/>
      <c r="S8" s="130"/>
      <c r="T8" s="131"/>
      <c r="U8" s="129" t="s">
        <v>81</v>
      </c>
      <c r="V8" s="130"/>
      <c r="W8" s="130"/>
      <c r="X8" s="130"/>
      <c r="Y8" s="130"/>
      <c r="Z8" s="131"/>
      <c r="AA8" s="136" t="s">
        <v>47</v>
      </c>
      <c r="AB8" s="132" t="s">
        <v>105</v>
      </c>
      <c r="AC8" s="32"/>
      <c r="AD8" s="139" t="s">
        <v>45</v>
      </c>
      <c r="AE8" s="139"/>
      <c r="AF8" s="139"/>
      <c r="AG8" s="139"/>
      <c r="AH8" s="139"/>
      <c r="AI8" s="140"/>
      <c r="AJ8" s="141" t="s">
        <v>48</v>
      </c>
      <c r="AK8" s="139"/>
      <c r="AL8" s="139"/>
      <c r="AM8" s="139"/>
      <c r="AN8" s="139"/>
      <c r="AO8" s="140"/>
      <c r="AP8" s="129" t="s">
        <v>4</v>
      </c>
      <c r="AQ8" s="130"/>
      <c r="AR8" s="130"/>
      <c r="AS8" s="130"/>
      <c r="AT8" s="130"/>
      <c r="AU8" s="131"/>
      <c r="AV8" s="129" t="s">
        <v>81</v>
      </c>
      <c r="AW8" s="130"/>
      <c r="AX8" s="130"/>
      <c r="AY8" s="130"/>
      <c r="AZ8" s="130"/>
      <c r="BA8" s="131"/>
      <c r="BB8" s="136" t="s">
        <v>47</v>
      </c>
      <c r="BC8" s="132" t="s">
        <v>105</v>
      </c>
      <c r="BD8" s="32"/>
      <c r="BE8" s="139" t="s">
        <v>106</v>
      </c>
      <c r="BF8" s="139"/>
      <c r="BG8" s="139"/>
      <c r="BH8" s="139"/>
      <c r="BI8" s="139"/>
      <c r="BJ8" s="139"/>
      <c r="BK8" s="140"/>
      <c r="BL8" s="141" t="s">
        <v>107</v>
      </c>
      <c r="BM8" s="139"/>
      <c r="BN8" s="139"/>
      <c r="BO8" s="139"/>
      <c r="BP8" s="139"/>
      <c r="BQ8" s="139"/>
      <c r="BR8" s="140"/>
      <c r="BS8" s="129" t="s">
        <v>4</v>
      </c>
      <c r="BT8" s="130"/>
      <c r="BU8" s="130"/>
      <c r="BV8" s="130"/>
      <c r="BW8" s="130"/>
      <c r="BX8" s="131"/>
      <c r="BY8" s="129" t="s">
        <v>116</v>
      </c>
      <c r="BZ8" s="130"/>
      <c r="CA8" s="130"/>
      <c r="CB8" s="130"/>
      <c r="CC8" s="130"/>
      <c r="CD8" s="131"/>
      <c r="CE8" s="136" t="s">
        <v>47</v>
      </c>
      <c r="CF8" s="132" t="s">
        <v>105</v>
      </c>
      <c r="CG8" s="32"/>
      <c r="CH8" s="139" t="s">
        <v>45</v>
      </c>
      <c r="CI8" s="140"/>
      <c r="CJ8" s="39" t="s">
        <v>48</v>
      </c>
      <c r="CK8" s="129" t="s">
        <v>4</v>
      </c>
      <c r="CL8" s="130"/>
      <c r="CM8" s="130"/>
      <c r="CN8" s="131"/>
      <c r="CO8" s="129" t="s">
        <v>116</v>
      </c>
      <c r="CP8" s="130"/>
      <c r="CQ8" s="130"/>
      <c r="CR8" s="130"/>
      <c r="CS8" s="130"/>
      <c r="CT8" s="130"/>
      <c r="CU8" s="130"/>
      <c r="CV8" s="130"/>
      <c r="CW8" s="130"/>
      <c r="CX8" s="130"/>
      <c r="CY8" s="130"/>
      <c r="CZ8" s="130"/>
      <c r="DA8" s="130"/>
      <c r="DB8" s="130"/>
      <c r="DC8" s="130"/>
      <c r="DD8" s="130"/>
      <c r="DE8" s="131"/>
      <c r="DF8" s="136" t="s">
        <v>47</v>
      </c>
      <c r="DG8" s="132" t="s">
        <v>105</v>
      </c>
    </row>
    <row r="9" spans="2:111" s="17" customFormat="1" ht="18" customHeight="1">
      <c r="B9" s="143"/>
      <c r="C9" s="1"/>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37"/>
      <c r="AB9" s="133"/>
      <c r="AC9" s="29"/>
      <c r="AD9" s="38">
        <v>2011</v>
      </c>
      <c r="AE9" s="38">
        <v>2012</v>
      </c>
      <c r="AF9" s="38">
        <v>2013</v>
      </c>
      <c r="AG9" s="38">
        <v>2014</v>
      </c>
      <c r="AH9" s="38">
        <v>2015</v>
      </c>
      <c r="AI9" s="37" t="s">
        <v>46</v>
      </c>
      <c r="AJ9" s="30">
        <v>2011</v>
      </c>
      <c r="AK9" s="38">
        <v>2012</v>
      </c>
      <c r="AL9" s="38">
        <v>2013</v>
      </c>
      <c r="AM9" s="38">
        <v>2014</v>
      </c>
      <c r="AN9" s="38">
        <v>2015</v>
      </c>
      <c r="AO9" s="37" t="s">
        <v>46</v>
      </c>
      <c r="AP9" s="30">
        <v>2011</v>
      </c>
      <c r="AQ9" s="38">
        <v>2012</v>
      </c>
      <c r="AR9" s="38">
        <v>2013</v>
      </c>
      <c r="AS9" s="38">
        <v>2014</v>
      </c>
      <c r="AT9" s="38">
        <v>2015</v>
      </c>
      <c r="AU9" s="37" t="s">
        <v>46</v>
      </c>
      <c r="AV9" s="30">
        <v>2011</v>
      </c>
      <c r="AW9" s="38">
        <v>2012</v>
      </c>
      <c r="AX9" s="38">
        <v>2013</v>
      </c>
      <c r="AY9" s="38">
        <v>2014</v>
      </c>
      <c r="AZ9" s="38">
        <v>2015</v>
      </c>
      <c r="BA9" s="37" t="s">
        <v>46</v>
      </c>
      <c r="BB9" s="137"/>
      <c r="BC9" s="133"/>
      <c r="BD9" s="29"/>
      <c r="BE9" s="38">
        <v>2016</v>
      </c>
      <c r="BF9" s="38">
        <v>2017</v>
      </c>
      <c r="BG9" s="38">
        <v>2018</v>
      </c>
      <c r="BH9" s="38">
        <v>2019</v>
      </c>
      <c r="BI9" s="38">
        <v>2020</v>
      </c>
      <c r="BJ9" s="38" t="s">
        <v>115</v>
      </c>
      <c r="BK9" s="37" t="s">
        <v>46</v>
      </c>
      <c r="BL9" s="30">
        <v>2016</v>
      </c>
      <c r="BM9" s="38">
        <v>2017</v>
      </c>
      <c r="BN9" s="38">
        <v>2018</v>
      </c>
      <c r="BO9" s="38">
        <v>2019</v>
      </c>
      <c r="BP9" s="38">
        <v>2020</v>
      </c>
      <c r="BQ9" s="38" t="s">
        <v>115</v>
      </c>
      <c r="BR9" s="37" t="s">
        <v>46</v>
      </c>
      <c r="BS9" s="30">
        <v>2016</v>
      </c>
      <c r="BT9" s="38">
        <v>2017</v>
      </c>
      <c r="BU9" s="38">
        <v>2018</v>
      </c>
      <c r="BV9" s="38">
        <v>2019</v>
      </c>
      <c r="BW9" s="38">
        <v>2020</v>
      </c>
      <c r="BX9" s="37" t="s">
        <v>46</v>
      </c>
      <c r="BY9" s="30">
        <v>2016</v>
      </c>
      <c r="BZ9" s="38">
        <v>2017</v>
      </c>
      <c r="CA9" s="38">
        <v>2018</v>
      </c>
      <c r="CB9" s="38">
        <v>2019</v>
      </c>
      <c r="CC9" s="38">
        <v>2020</v>
      </c>
      <c r="CD9" s="37" t="s">
        <v>46</v>
      </c>
      <c r="CE9" s="137"/>
      <c r="CF9" s="133"/>
      <c r="CG9" s="29"/>
      <c r="CH9" s="38">
        <v>2021</v>
      </c>
      <c r="CI9" s="37" t="s">
        <v>46</v>
      </c>
      <c r="CJ9" s="31" t="s">
        <v>46</v>
      </c>
      <c r="CK9" s="30">
        <v>2021</v>
      </c>
      <c r="CL9" s="38">
        <v>2022</v>
      </c>
      <c r="CM9" s="38">
        <v>2023</v>
      </c>
      <c r="CN9" s="37" t="s">
        <v>46</v>
      </c>
      <c r="CO9" s="30">
        <v>2021</v>
      </c>
      <c r="CP9" s="38">
        <v>2022</v>
      </c>
      <c r="CQ9" s="38">
        <v>2023</v>
      </c>
      <c r="CR9" s="38">
        <v>2024</v>
      </c>
      <c r="CS9" s="38">
        <v>2025</v>
      </c>
      <c r="CT9" s="38">
        <v>2026</v>
      </c>
      <c r="CU9" s="38">
        <v>2027</v>
      </c>
      <c r="CV9" s="38">
        <v>2028</v>
      </c>
      <c r="CW9" s="38">
        <v>2029</v>
      </c>
      <c r="CX9" s="38">
        <v>2030</v>
      </c>
      <c r="CY9" s="38">
        <v>2031</v>
      </c>
      <c r="CZ9" s="38">
        <v>2032</v>
      </c>
      <c r="DA9" s="38">
        <v>2033</v>
      </c>
      <c r="DB9" s="38">
        <v>2034</v>
      </c>
      <c r="DC9" s="38">
        <v>2035</v>
      </c>
      <c r="DD9" s="38">
        <v>2036</v>
      </c>
      <c r="DE9" s="37" t="s">
        <v>46</v>
      </c>
      <c r="DF9" s="137"/>
      <c r="DG9" s="133"/>
    </row>
    <row r="10" spans="1:111" ht="31.5" customHeight="1">
      <c r="A10" s="17"/>
      <c r="B10" s="21" t="s">
        <v>51</v>
      </c>
      <c r="C10" s="1"/>
      <c r="D10" s="47"/>
      <c r="E10" s="47"/>
      <c r="F10" s="47"/>
      <c r="G10" s="47"/>
      <c r="H10" s="47"/>
      <c r="I10" s="47"/>
      <c r="J10" s="47"/>
      <c r="K10" s="47"/>
      <c r="L10" s="47"/>
      <c r="M10" s="47"/>
      <c r="N10" s="47"/>
      <c r="O10" s="42"/>
      <c r="P10" s="42"/>
      <c r="Q10" s="47"/>
      <c r="R10" s="47"/>
      <c r="S10" s="47"/>
      <c r="T10" s="42"/>
      <c r="U10" s="47"/>
      <c r="V10" s="47"/>
      <c r="W10" s="47"/>
      <c r="X10" s="47"/>
      <c r="Y10" s="47"/>
      <c r="Z10" s="42"/>
      <c r="AA10" s="42"/>
      <c r="AB10" s="74"/>
      <c r="AC10" s="43"/>
      <c r="AD10" s="47"/>
      <c r="AE10" s="47"/>
      <c r="AF10" s="47"/>
      <c r="AG10" s="47"/>
      <c r="AH10" s="47"/>
      <c r="AI10" s="42"/>
      <c r="AJ10" s="47"/>
      <c r="AK10" s="47"/>
      <c r="AL10" s="47"/>
      <c r="AM10" s="47"/>
      <c r="AN10" s="47"/>
      <c r="AO10" s="42"/>
      <c r="AP10" s="47"/>
      <c r="AQ10" s="47"/>
      <c r="AR10" s="47"/>
      <c r="AS10" s="47"/>
      <c r="AT10" s="47"/>
      <c r="AU10" s="42"/>
      <c r="AV10" s="47"/>
      <c r="AW10" s="47"/>
      <c r="AX10" s="47"/>
      <c r="AY10" s="47"/>
      <c r="AZ10" s="47"/>
      <c r="BA10" s="42"/>
      <c r="BB10" s="42"/>
      <c r="BC10" s="74"/>
      <c r="BD10" s="43"/>
      <c r="BE10" s="47"/>
      <c r="BF10" s="47"/>
      <c r="BG10" s="47"/>
      <c r="BH10" s="47"/>
      <c r="BI10" s="47"/>
      <c r="BJ10" s="47"/>
      <c r="BK10" s="42"/>
      <c r="BL10" s="47"/>
      <c r="BM10" s="47"/>
      <c r="BN10" s="47"/>
      <c r="BO10" s="47"/>
      <c r="BP10" s="47"/>
      <c r="BQ10" s="47"/>
      <c r="BR10" s="42"/>
      <c r="BS10" s="47"/>
      <c r="BT10" s="47"/>
      <c r="BU10" s="47"/>
      <c r="BV10" s="47"/>
      <c r="BW10" s="47"/>
      <c r="BX10" s="42"/>
      <c r="BY10" s="47"/>
      <c r="BZ10" s="47"/>
      <c r="CA10" s="47"/>
      <c r="CB10" s="47"/>
      <c r="CC10" s="47"/>
      <c r="CD10" s="42"/>
      <c r="CE10" s="42"/>
      <c r="CF10" s="74"/>
      <c r="CG10" s="43"/>
      <c r="CH10" s="47"/>
      <c r="CI10" s="42"/>
      <c r="CJ10" s="42"/>
      <c r="CK10" s="47"/>
      <c r="CL10" s="47"/>
      <c r="CM10" s="47"/>
      <c r="CN10" s="42"/>
      <c r="CO10" s="47"/>
      <c r="CP10" s="47"/>
      <c r="CQ10" s="47"/>
      <c r="CR10" s="47"/>
      <c r="CS10" s="47"/>
      <c r="CT10" s="47"/>
      <c r="CU10" s="47"/>
      <c r="CV10" s="47"/>
      <c r="CW10" s="47"/>
      <c r="CX10" s="47"/>
      <c r="CY10" s="47"/>
      <c r="CZ10" s="47"/>
      <c r="DA10" s="47"/>
      <c r="DB10" s="47"/>
      <c r="DC10" s="47"/>
      <c r="DD10" s="47"/>
      <c r="DE10" s="42"/>
      <c r="DF10" s="42"/>
      <c r="DG10" s="74"/>
    </row>
    <row r="11" spans="1:111" ht="15.75" customHeight="1">
      <c r="A11" s="50"/>
      <c r="B11" s="22" t="s">
        <v>6</v>
      </c>
      <c r="C11" s="1"/>
      <c r="D11" s="49"/>
      <c r="E11" s="49"/>
      <c r="F11" s="49"/>
      <c r="G11" s="49"/>
      <c r="H11" s="49"/>
      <c r="I11" s="49"/>
      <c r="J11" s="49">
        <v>5</v>
      </c>
      <c r="K11" s="49">
        <v>5</v>
      </c>
      <c r="L11" s="49">
        <v>5</v>
      </c>
      <c r="M11" s="49">
        <v>5</v>
      </c>
      <c r="N11" s="49">
        <v>8.6</v>
      </c>
      <c r="O11" s="44">
        <f>SUM(D11:N11)</f>
        <v>28.6</v>
      </c>
      <c r="P11" s="44"/>
      <c r="Q11" s="49"/>
      <c r="R11" s="49"/>
      <c r="S11" s="49"/>
      <c r="T11" s="44">
        <f>SUM(Q11:S11)</f>
        <v>0</v>
      </c>
      <c r="U11" s="49"/>
      <c r="V11" s="49"/>
      <c r="W11" s="49"/>
      <c r="X11" s="49"/>
      <c r="Y11" s="49"/>
      <c r="Z11" s="44">
        <f>SUM(U11:Y11)</f>
        <v>0</v>
      </c>
      <c r="AA11" s="44">
        <f>SUM(O11,P11,T11,Z11)</f>
        <v>28.6</v>
      </c>
      <c r="AB11" s="75">
        <f aca="true" t="shared" si="0" ref="AB11:AB38">IF(AA11=0,"",AA11/$AA$59)</f>
        <v>0.006819220786072265</v>
      </c>
      <c r="AC11" s="43"/>
      <c r="AD11" s="49">
        <v>48.843999999999994</v>
      </c>
      <c r="AE11" s="49">
        <v>77.0955</v>
      </c>
      <c r="AF11" s="49">
        <v>73.463</v>
      </c>
      <c r="AG11" s="49">
        <v>42.825</v>
      </c>
      <c r="AH11" s="49"/>
      <c r="AI11" s="44">
        <f>SUM(AD11:AH11)</f>
        <v>242.22749999999996</v>
      </c>
      <c r="AJ11" s="49"/>
      <c r="AK11" s="49"/>
      <c r="AL11" s="49"/>
      <c r="AM11" s="49"/>
      <c r="AN11" s="49"/>
      <c r="AO11" s="44">
        <f>SUM(AJ11:AN11)</f>
        <v>0</v>
      </c>
      <c r="AP11" s="49"/>
      <c r="AQ11" s="49"/>
      <c r="AR11" s="49"/>
      <c r="AS11" s="49"/>
      <c r="AT11" s="49"/>
      <c r="AU11" s="44">
        <f>SUM(AP11:AT11)</f>
        <v>0</v>
      </c>
      <c r="AV11" s="49">
        <v>2.946415</v>
      </c>
      <c r="AW11" s="49">
        <v>4.739462</v>
      </c>
      <c r="AX11" s="49">
        <v>4.52863475</v>
      </c>
      <c r="AY11" s="49">
        <v>4.27665975</v>
      </c>
      <c r="AZ11" s="49">
        <v>11.67831125</v>
      </c>
      <c r="BA11" s="44">
        <f>SUM(AV11:AZ11)</f>
        <v>28.16948275</v>
      </c>
      <c r="BB11" s="44">
        <f>SUM(AI11,AO11,AU11,BA11)</f>
        <v>270.39698274999995</v>
      </c>
      <c r="BC11" s="75">
        <f aca="true" t="shared" si="1" ref="BC11:BC38">IF(BB11=0,"",BB11/$BB$59)</f>
        <v>0.03637305787838163</v>
      </c>
      <c r="BD11" s="43"/>
      <c r="BE11" s="49">
        <v>37.579125</v>
      </c>
      <c r="BF11" s="49">
        <v>1.852</v>
      </c>
      <c r="BG11" s="49">
        <v>13.125</v>
      </c>
      <c r="BH11" s="49">
        <v>43.7</v>
      </c>
      <c r="BI11" s="49">
        <v>66</v>
      </c>
      <c r="BJ11" s="49"/>
      <c r="BK11" s="44">
        <f aca="true" t="shared" si="2" ref="BK11:BK37">SUM(BE11:BJ11)</f>
        <v>162.256125</v>
      </c>
      <c r="BL11" s="49"/>
      <c r="BM11" s="49"/>
      <c r="BN11" s="49"/>
      <c r="BO11" s="49"/>
      <c r="BP11" s="49"/>
      <c r="BQ11" s="49"/>
      <c r="BR11" s="44">
        <f>SUM(BL11:BQ11)</f>
        <v>0</v>
      </c>
      <c r="BS11" s="49"/>
      <c r="BT11" s="49"/>
      <c r="BU11" s="49"/>
      <c r="BV11" s="49"/>
      <c r="BW11" s="49"/>
      <c r="BX11" s="44">
        <f>SUM(BS11:BW11)</f>
        <v>0</v>
      </c>
      <c r="BY11" s="49">
        <v>16.53048881892</v>
      </c>
      <c r="BZ11" s="49">
        <v>16.032405025</v>
      </c>
      <c r="CA11" s="49">
        <v>20.4759</v>
      </c>
      <c r="CB11" s="49">
        <v>20.5509</v>
      </c>
      <c r="CC11" s="49">
        <v>20.8509</v>
      </c>
      <c r="CD11" s="44">
        <f aca="true" t="shared" si="3" ref="CD11:CD37">SUM(BY11:CC11)</f>
        <v>94.44059384391998</v>
      </c>
      <c r="CE11" s="44">
        <f aca="true" t="shared" si="4" ref="CE11:CE37">SUM(BK11,BR11,BX11,CD11)</f>
        <v>256.69671884392</v>
      </c>
      <c r="CF11" s="75">
        <f aca="true" t="shared" si="5" ref="CF11:CF38">IF(CE11=0,"",CE11/$CE$59)</f>
        <v>0.02788387397247036</v>
      </c>
      <c r="CG11" s="43"/>
      <c r="CH11" s="49"/>
      <c r="CI11" s="44">
        <f>SUM(CH11)</f>
        <v>0</v>
      </c>
      <c r="CJ11" s="44"/>
      <c r="CK11" s="49"/>
      <c r="CL11" s="49"/>
      <c r="CM11" s="49"/>
      <c r="CN11" s="44">
        <f>SUM(CK11:CM11)</f>
        <v>0</v>
      </c>
      <c r="CO11" s="49">
        <v>14.8509</v>
      </c>
      <c r="CP11" s="49">
        <v>14.8509</v>
      </c>
      <c r="CQ11" s="49">
        <v>14.8509</v>
      </c>
      <c r="CR11" s="49">
        <v>14.8509</v>
      </c>
      <c r="CS11" s="49">
        <v>14.8509</v>
      </c>
      <c r="CT11" s="49">
        <v>14.8509</v>
      </c>
      <c r="CU11" s="49">
        <v>14.8509</v>
      </c>
      <c r="CV11" s="49">
        <v>14.8509</v>
      </c>
      <c r="CW11" s="49">
        <v>14.8509</v>
      </c>
      <c r="CX11" s="49">
        <v>14.8509</v>
      </c>
      <c r="CY11" s="49"/>
      <c r="CZ11" s="49"/>
      <c r="DA11" s="49"/>
      <c r="DB11" s="49"/>
      <c r="DC11" s="49"/>
      <c r="DD11" s="49"/>
      <c r="DE11" s="44">
        <f>SUM(CO11:DD11)</f>
        <v>148.509</v>
      </c>
      <c r="DF11" s="44">
        <f aca="true" t="shared" si="6" ref="DF11:DF37">SUM(CI11,CJ11,CN11,DE11)</f>
        <v>148.509</v>
      </c>
      <c r="DG11" s="75">
        <f aca="true" t="shared" si="7" ref="DG11:DG38">IF(DF11=0,"",DF11/$DF$59)</f>
        <v>0.061252737428671516</v>
      </c>
    </row>
    <row r="12" spans="1:111" ht="14.25" customHeight="1">
      <c r="A12" s="50">
        <v>6</v>
      </c>
      <c r="B12" s="22" t="s">
        <v>8</v>
      </c>
      <c r="C12" s="1"/>
      <c r="D12" s="49"/>
      <c r="E12" s="49"/>
      <c r="F12" s="49"/>
      <c r="G12" s="49"/>
      <c r="H12" s="49"/>
      <c r="I12" s="49"/>
      <c r="J12" s="49"/>
      <c r="K12" s="49"/>
      <c r="L12" s="49"/>
      <c r="M12" s="49"/>
      <c r="N12" s="49"/>
      <c r="O12" s="44">
        <f aca="true" t="shared" si="8" ref="O12:O37">SUM(D12:N12)</f>
        <v>0</v>
      </c>
      <c r="P12" s="44"/>
      <c r="Q12" s="49"/>
      <c r="R12" s="49"/>
      <c r="S12" s="49"/>
      <c r="T12" s="44">
        <f aca="true" t="shared" si="9" ref="T12:T37">SUM(Q12:S12)</f>
        <v>0</v>
      </c>
      <c r="U12" s="49"/>
      <c r="V12" s="49"/>
      <c r="W12" s="49"/>
      <c r="X12" s="49"/>
      <c r="Y12" s="49"/>
      <c r="Z12" s="44">
        <f aca="true" t="shared" si="10" ref="Z12:Z37">SUM(U12:Y12)</f>
        <v>0</v>
      </c>
      <c r="AA12" s="44">
        <f aca="true" t="shared" si="11" ref="AA12:AA37">SUM(O12,P12,T12,Z12)</f>
        <v>0</v>
      </c>
      <c r="AB12" s="75">
        <f t="shared" si="0"/>
      </c>
      <c r="AC12" s="43"/>
      <c r="AD12" s="49"/>
      <c r="AE12" s="49"/>
      <c r="AF12" s="49"/>
      <c r="AG12" s="49"/>
      <c r="AH12" s="49"/>
      <c r="AI12" s="44">
        <f aca="true" t="shared" si="12" ref="AI12:AI37">SUM(AD12:AH12)</f>
        <v>0</v>
      </c>
      <c r="AJ12" s="49"/>
      <c r="AK12" s="49"/>
      <c r="AL12" s="49"/>
      <c r="AM12" s="49"/>
      <c r="AN12" s="49"/>
      <c r="AO12" s="44">
        <f aca="true" t="shared" si="13" ref="AO12:AO37">SUM(AJ12:AN12)</f>
        <v>0</v>
      </c>
      <c r="AP12" s="49"/>
      <c r="AQ12" s="49"/>
      <c r="AR12" s="49"/>
      <c r="AS12" s="49"/>
      <c r="AT12" s="49"/>
      <c r="AU12" s="44">
        <f aca="true" t="shared" si="14" ref="AU12:AU37">SUM(AP12:AT12)</f>
        <v>0</v>
      </c>
      <c r="AV12" s="49"/>
      <c r="AW12" s="49"/>
      <c r="AX12" s="49"/>
      <c r="AY12" s="49"/>
      <c r="AZ12" s="49">
        <v>0</v>
      </c>
      <c r="BA12" s="44">
        <f aca="true" t="shared" si="15" ref="BA12:BA37">SUM(AV12:AZ12)</f>
        <v>0</v>
      </c>
      <c r="BB12" s="44">
        <f aca="true" t="shared" si="16" ref="BB12:BB37">SUM(AI12,AO12,AU12,BA12)</f>
        <v>0</v>
      </c>
      <c r="BC12" s="75">
        <f t="shared" si="1"/>
      </c>
      <c r="BD12" s="43"/>
      <c r="BE12" s="49"/>
      <c r="BF12" s="49"/>
      <c r="BG12" s="49"/>
      <c r="BH12" s="49"/>
      <c r="BI12" s="49"/>
      <c r="BJ12" s="49"/>
      <c r="BK12" s="44">
        <f t="shared" si="2"/>
        <v>0</v>
      </c>
      <c r="BL12" s="49"/>
      <c r="BM12" s="49"/>
      <c r="BN12" s="49"/>
      <c r="BO12" s="49"/>
      <c r="BP12" s="49"/>
      <c r="BQ12" s="49"/>
      <c r="BR12" s="44">
        <f aca="true" t="shared" si="17" ref="BR12:BR37">SUM(BL12:BQ12)</f>
        <v>0</v>
      </c>
      <c r="BS12" s="49"/>
      <c r="BT12" s="49"/>
      <c r="BU12" s="49"/>
      <c r="BV12" s="49"/>
      <c r="BW12" s="49"/>
      <c r="BX12" s="44">
        <f aca="true" t="shared" si="18" ref="BX12:BX37">SUM(BS12:BW12)</f>
        <v>0</v>
      </c>
      <c r="BY12" s="49">
        <v>0</v>
      </c>
      <c r="BZ12" s="49">
        <v>1</v>
      </c>
      <c r="CA12" s="49">
        <v>1</v>
      </c>
      <c r="CB12" s="49">
        <v>1</v>
      </c>
      <c r="CC12" s="49">
        <v>1</v>
      </c>
      <c r="CD12" s="44">
        <f t="shared" si="3"/>
        <v>4</v>
      </c>
      <c r="CE12" s="44">
        <f t="shared" si="4"/>
        <v>4</v>
      </c>
      <c r="CF12" s="75">
        <f t="shared" si="5"/>
        <v>0.00043450300569559936</v>
      </c>
      <c r="CG12" s="43"/>
      <c r="CH12" s="49"/>
      <c r="CI12" s="44">
        <f aca="true" t="shared" si="19" ref="CI12:CI37">SUM(CH12)</f>
        <v>0</v>
      </c>
      <c r="CJ12" s="44"/>
      <c r="CK12" s="49"/>
      <c r="CL12" s="49"/>
      <c r="CM12" s="49"/>
      <c r="CN12" s="44">
        <f aca="true" t="shared" si="20" ref="CN12:CN37">SUM(CK12:CM12)</f>
        <v>0</v>
      </c>
      <c r="CO12" s="49">
        <v>1</v>
      </c>
      <c r="CP12" s="49">
        <v>1</v>
      </c>
      <c r="CQ12" s="49">
        <v>1</v>
      </c>
      <c r="CR12" s="49">
        <v>1</v>
      </c>
      <c r="CS12" s="49">
        <v>1</v>
      </c>
      <c r="CT12" s="49">
        <v>1</v>
      </c>
      <c r="CU12" s="49">
        <v>1</v>
      </c>
      <c r="CV12" s="49">
        <v>1</v>
      </c>
      <c r="CW12" s="49">
        <v>1</v>
      </c>
      <c r="CX12" s="49">
        <v>1</v>
      </c>
      <c r="CY12" s="49">
        <v>1</v>
      </c>
      <c r="CZ12" s="49">
        <v>1</v>
      </c>
      <c r="DA12" s="49">
        <v>1</v>
      </c>
      <c r="DB12" s="49">
        <v>1</v>
      </c>
      <c r="DC12" s="49">
        <v>1</v>
      </c>
      <c r="DD12" s="49">
        <v>1</v>
      </c>
      <c r="DE12" s="44">
        <f aca="true" t="shared" si="21" ref="DE12:DE37">SUM(CO12:DD12)</f>
        <v>16</v>
      </c>
      <c r="DF12" s="44">
        <f t="shared" si="6"/>
        <v>16</v>
      </c>
      <c r="DG12" s="75">
        <f t="shared" si="7"/>
        <v>0.0065992215883127914</v>
      </c>
    </row>
    <row r="13" spans="1:111" ht="15">
      <c r="A13" s="50"/>
      <c r="B13" s="22" t="s">
        <v>9</v>
      </c>
      <c r="C13" s="1"/>
      <c r="D13" s="49"/>
      <c r="E13" s="49"/>
      <c r="F13" s="49">
        <v>1.880356</v>
      </c>
      <c r="G13" s="49">
        <v>4.755421</v>
      </c>
      <c r="H13" s="49">
        <v>9.062734</v>
      </c>
      <c r="I13" s="49">
        <v>130.868641</v>
      </c>
      <c r="J13" s="49">
        <v>5.190311</v>
      </c>
      <c r="K13" s="49"/>
      <c r="L13" s="49"/>
      <c r="M13" s="49"/>
      <c r="N13" s="49"/>
      <c r="O13" s="44">
        <f t="shared" si="8"/>
        <v>151.757463</v>
      </c>
      <c r="P13" s="44"/>
      <c r="Q13" s="49"/>
      <c r="R13" s="49">
        <v>105.29757653</v>
      </c>
      <c r="S13" s="49">
        <v>19.768596</v>
      </c>
      <c r="T13" s="44">
        <f t="shared" si="9"/>
        <v>125.06617253</v>
      </c>
      <c r="U13" s="49"/>
      <c r="V13" s="49"/>
      <c r="W13" s="49"/>
      <c r="X13" s="49"/>
      <c r="Y13" s="49"/>
      <c r="Z13" s="44">
        <f t="shared" si="10"/>
        <v>0</v>
      </c>
      <c r="AA13" s="44">
        <f t="shared" si="11"/>
        <v>276.82363553</v>
      </c>
      <c r="AB13" s="75">
        <f t="shared" si="0"/>
        <v>0.0660042478839954</v>
      </c>
      <c r="AC13" s="43"/>
      <c r="AD13" s="49">
        <v>20.73613271</v>
      </c>
      <c r="AE13" s="49">
        <v>15.128593039999998</v>
      </c>
      <c r="AF13" s="49">
        <v>29.557631720000003</v>
      </c>
      <c r="AG13" s="49">
        <v>46.07397409</v>
      </c>
      <c r="AH13" s="49">
        <v>8.034</v>
      </c>
      <c r="AI13" s="44">
        <f t="shared" si="12"/>
        <v>119.53033156000002</v>
      </c>
      <c r="AJ13" s="49"/>
      <c r="AK13" s="49"/>
      <c r="AL13" s="49"/>
      <c r="AM13" s="49"/>
      <c r="AN13" s="49"/>
      <c r="AO13" s="44">
        <f t="shared" si="13"/>
        <v>0</v>
      </c>
      <c r="AP13" s="49">
        <v>23.856421</v>
      </c>
      <c r="AQ13" s="49">
        <v>24.374983</v>
      </c>
      <c r="AR13" s="49">
        <v>16.54179235</v>
      </c>
      <c r="AS13" s="49">
        <v>10.160631119999977</v>
      </c>
      <c r="AT13" s="49">
        <v>0</v>
      </c>
      <c r="AU13" s="44">
        <f t="shared" si="14"/>
        <v>74.93382746999998</v>
      </c>
      <c r="AV13" s="49"/>
      <c r="AW13" s="49"/>
      <c r="AX13" s="49"/>
      <c r="AY13" s="49"/>
      <c r="AZ13" s="49"/>
      <c r="BA13" s="44">
        <f t="shared" si="15"/>
        <v>0</v>
      </c>
      <c r="BB13" s="44">
        <f t="shared" si="16"/>
        <v>194.46415903000002</v>
      </c>
      <c r="BC13" s="75">
        <f t="shared" si="1"/>
        <v>0.026158783429209704</v>
      </c>
      <c r="BD13" s="43"/>
      <c r="BE13" s="49">
        <v>77.10330716232963</v>
      </c>
      <c r="BF13" s="49">
        <v>76.26582082</v>
      </c>
      <c r="BG13" s="49">
        <v>75.67254159000001</v>
      </c>
      <c r="BH13" s="49">
        <v>77</v>
      </c>
      <c r="BI13" s="49">
        <v>78</v>
      </c>
      <c r="BJ13" s="49">
        <v>15.25</v>
      </c>
      <c r="BK13" s="44">
        <f t="shared" si="2"/>
        <v>399.2916695723296</v>
      </c>
      <c r="BL13" s="49"/>
      <c r="BM13" s="49"/>
      <c r="BN13" s="49"/>
      <c r="BO13" s="49"/>
      <c r="BP13" s="49"/>
      <c r="BQ13" s="49"/>
      <c r="BR13" s="44">
        <f t="shared" si="17"/>
        <v>0</v>
      </c>
      <c r="BS13" s="49">
        <v>0</v>
      </c>
      <c r="BT13" s="49">
        <v>0</v>
      </c>
      <c r="BU13" s="49">
        <v>0</v>
      </c>
      <c r="BV13" s="49">
        <v>0</v>
      </c>
      <c r="BW13" s="49">
        <v>0</v>
      </c>
      <c r="BX13" s="44">
        <f t="shared" si="18"/>
        <v>0</v>
      </c>
      <c r="BY13" s="49"/>
      <c r="BZ13" s="49"/>
      <c r="CA13" s="49"/>
      <c r="CB13" s="49"/>
      <c r="CC13" s="49"/>
      <c r="CD13" s="44">
        <f t="shared" si="3"/>
        <v>0</v>
      </c>
      <c r="CE13" s="44">
        <f t="shared" si="4"/>
        <v>399.2916695723296</v>
      </c>
      <c r="CF13" s="75">
        <f t="shared" si="5"/>
        <v>0.04337335764459783</v>
      </c>
      <c r="CG13" s="43"/>
      <c r="CH13" s="49"/>
      <c r="CI13" s="44">
        <f t="shared" si="19"/>
        <v>0</v>
      </c>
      <c r="CJ13" s="44"/>
      <c r="CK13" s="49"/>
      <c r="CL13" s="49"/>
      <c r="CM13" s="49"/>
      <c r="CN13" s="44">
        <f t="shared" si="20"/>
        <v>0</v>
      </c>
      <c r="CO13" s="49"/>
      <c r="CP13" s="49"/>
      <c r="CQ13" s="49"/>
      <c r="CR13" s="49"/>
      <c r="CS13" s="49"/>
      <c r="CT13" s="49"/>
      <c r="CU13" s="49"/>
      <c r="CV13" s="49"/>
      <c r="CW13" s="49"/>
      <c r="CX13" s="49"/>
      <c r="CY13" s="49"/>
      <c r="CZ13" s="49"/>
      <c r="DA13" s="49"/>
      <c r="DB13" s="49"/>
      <c r="DC13" s="49"/>
      <c r="DD13" s="49"/>
      <c r="DE13" s="44">
        <f t="shared" si="21"/>
        <v>0</v>
      </c>
      <c r="DF13" s="44">
        <f t="shared" si="6"/>
        <v>0</v>
      </c>
      <c r="DG13" s="75">
        <f t="shared" si="7"/>
      </c>
    </row>
    <row r="14" spans="1:111" s="40" customFormat="1" ht="15">
      <c r="A14" s="50"/>
      <c r="B14" s="22" t="s">
        <v>63</v>
      </c>
      <c r="C14" s="1"/>
      <c r="D14" s="49"/>
      <c r="E14" s="49"/>
      <c r="F14" s="49"/>
      <c r="G14" s="49"/>
      <c r="H14" s="49"/>
      <c r="I14" s="49"/>
      <c r="J14" s="49"/>
      <c r="K14" s="49"/>
      <c r="L14" s="49"/>
      <c r="M14" s="49"/>
      <c r="N14" s="49"/>
      <c r="O14" s="44">
        <f t="shared" si="8"/>
        <v>0</v>
      </c>
      <c r="P14" s="44"/>
      <c r="Q14" s="49"/>
      <c r="R14" s="49"/>
      <c r="S14" s="49"/>
      <c r="T14" s="44">
        <f t="shared" si="9"/>
        <v>0</v>
      </c>
      <c r="U14" s="49"/>
      <c r="V14" s="49"/>
      <c r="W14" s="49"/>
      <c r="X14" s="49"/>
      <c r="Y14" s="49"/>
      <c r="Z14" s="44">
        <f t="shared" si="10"/>
        <v>0</v>
      </c>
      <c r="AA14" s="44">
        <f t="shared" si="11"/>
        <v>0</v>
      </c>
      <c r="AB14" s="75">
        <f t="shared" si="0"/>
      </c>
      <c r="AC14" s="43"/>
      <c r="AD14" s="49"/>
      <c r="AE14" s="49"/>
      <c r="AF14" s="49"/>
      <c r="AG14" s="49"/>
      <c r="AH14" s="49"/>
      <c r="AI14" s="44">
        <f t="shared" si="12"/>
        <v>0</v>
      </c>
      <c r="AJ14" s="49"/>
      <c r="AK14" s="49"/>
      <c r="AL14" s="49"/>
      <c r="AM14" s="49"/>
      <c r="AN14" s="49"/>
      <c r="AO14" s="44">
        <f t="shared" si="13"/>
        <v>0</v>
      </c>
      <c r="AP14" s="49"/>
      <c r="AQ14" s="49"/>
      <c r="AR14" s="49"/>
      <c r="AS14" s="49"/>
      <c r="AT14" s="49"/>
      <c r="AU14" s="44">
        <f t="shared" si="14"/>
        <v>0</v>
      </c>
      <c r="AV14" s="49"/>
      <c r="AW14" s="49"/>
      <c r="AX14" s="49"/>
      <c r="AY14" s="49"/>
      <c r="AZ14" s="49"/>
      <c r="BA14" s="44">
        <f t="shared" si="15"/>
        <v>0</v>
      </c>
      <c r="BB14" s="44">
        <f>SUM(AI14,AO14,AU14,BA14)</f>
        <v>0</v>
      </c>
      <c r="BC14" s="75">
        <f t="shared" si="1"/>
      </c>
      <c r="BD14" s="43"/>
      <c r="BE14" s="49">
        <v>2</v>
      </c>
      <c r="BF14" s="49"/>
      <c r="BG14" s="49"/>
      <c r="BH14" s="49"/>
      <c r="BI14" s="49"/>
      <c r="BJ14" s="49">
        <v>3</v>
      </c>
      <c r="BK14" s="44">
        <f t="shared" si="2"/>
        <v>5</v>
      </c>
      <c r="BL14" s="49"/>
      <c r="BM14" s="49"/>
      <c r="BN14" s="49"/>
      <c r="BO14" s="49"/>
      <c r="BP14" s="49"/>
      <c r="BQ14" s="49"/>
      <c r="BR14" s="44">
        <f t="shared" si="17"/>
        <v>0</v>
      </c>
      <c r="BS14" s="49"/>
      <c r="BT14" s="49"/>
      <c r="BU14" s="49"/>
      <c r="BV14" s="49"/>
      <c r="BW14" s="49"/>
      <c r="BX14" s="44">
        <f t="shared" si="18"/>
        <v>0</v>
      </c>
      <c r="BY14" s="49"/>
      <c r="BZ14" s="49"/>
      <c r="CA14" s="49"/>
      <c r="CB14" s="49"/>
      <c r="CC14" s="49"/>
      <c r="CD14" s="44">
        <f t="shared" si="3"/>
        <v>0</v>
      </c>
      <c r="CE14" s="44">
        <f t="shared" si="4"/>
        <v>5</v>
      </c>
      <c r="CF14" s="75">
        <f t="shared" si="5"/>
        <v>0.0005431287571194992</v>
      </c>
      <c r="CG14" s="43"/>
      <c r="CH14" s="49"/>
      <c r="CI14" s="44">
        <f t="shared" si="19"/>
        <v>0</v>
      </c>
      <c r="CJ14" s="44"/>
      <c r="CK14" s="49"/>
      <c r="CL14" s="49"/>
      <c r="CM14" s="49"/>
      <c r="CN14" s="44">
        <f t="shared" si="20"/>
        <v>0</v>
      </c>
      <c r="CO14" s="49"/>
      <c r="CP14" s="49"/>
      <c r="CQ14" s="49"/>
      <c r="CR14" s="49"/>
      <c r="CS14" s="49"/>
      <c r="CT14" s="49"/>
      <c r="CU14" s="49"/>
      <c r="CV14" s="49"/>
      <c r="CW14" s="49"/>
      <c r="CX14" s="49"/>
      <c r="CY14" s="49"/>
      <c r="CZ14" s="49"/>
      <c r="DA14" s="49"/>
      <c r="DB14" s="49"/>
      <c r="DC14" s="49"/>
      <c r="DD14" s="49"/>
      <c r="DE14" s="44">
        <f t="shared" si="21"/>
        <v>0</v>
      </c>
      <c r="DF14" s="44">
        <f t="shared" si="6"/>
        <v>0</v>
      </c>
      <c r="DG14" s="75">
        <f t="shared" si="7"/>
      </c>
    </row>
    <row r="15" spans="1:111" ht="15.75" customHeight="1">
      <c r="A15" s="50"/>
      <c r="B15" s="22" t="s">
        <v>10</v>
      </c>
      <c r="C15" s="1"/>
      <c r="D15" s="49"/>
      <c r="E15" s="49">
        <v>1.147407</v>
      </c>
      <c r="F15" s="49"/>
      <c r="G15" s="49"/>
      <c r="H15" s="49">
        <v>3.338879</v>
      </c>
      <c r="I15" s="49">
        <v>3.416107</v>
      </c>
      <c r="J15" s="49">
        <v>4.411262</v>
      </c>
      <c r="K15" s="49">
        <v>4.73754</v>
      </c>
      <c r="L15" s="49">
        <v>4.40179593</v>
      </c>
      <c r="M15" s="49">
        <v>4.69659966</v>
      </c>
      <c r="N15" s="49">
        <v>6.241047409999999</v>
      </c>
      <c r="O15" s="44">
        <f t="shared" si="8"/>
        <v>32.390637999999996</v>
      </c>
      <c r="P15" s="44"/>
      <c r="Q15" s="49"/>
      <c r="R15" s="49"/>
      <c r="S15" s="49"/>
      <c r="T15" s="44">
        <f t="shared" si="9"/>
        <v>0</v>
      </c>
      <c r="U15" s="49"/>
      <c r="V15" s="49"/>
      <c r="W15" s="49"/>
      <c r="X15" s="49"/>
      <c r="Y15" s="49"/>
      <c r="Z15" s="44">
        <f t="shared" si="10"/>
        <v>0</v>
      </c>
      <c r="AA15" s="44">
        <f t="shared" si="11"/>
        <v>32.390637999999996</v>
      </c>
      <c r="AB15" s="75">
        <f t="shared" si="0"/>
        <v>0.007723038878452522</v>
      </c>
      <c r="AC15" s="43"/>
      <c r="AD15" s="49">
        <v>4.364311799999999</v>
      </c>
      <c r="AE15" s="49">
        <v>4.351625240000001</v>
      </c>
      <c r="AF15" s="49">
        <v>4.59933788</v>
      </c>
      <c r="AG15" s="49"/>
      <c r="AH15" s="49"/>
      <c r="AI15" s="44">
        <f t="shared" si="12"/>
        <v>13.31527492</v>
      </c>
      <c r="AJ15" s="49"/>
      <c r="AK15" s="49"/>
      <c r="AL15" s="49"/>
      <c r="AM15" s="49"/>
      <c r="AN15" s="49"/>
      <c r="AO15" s="44">
        <f t="shared" si="13"/>
        <v>0</v>
      </c>
      <c r="AP15" s="49"/>
      <c r="AQ15" s="49"/>
      <c r="AR15" s="49"/>
      <c r="AS15" s="49"/>
      <c r="AT15" s="49"/>
      <c r="AU15" s="44">
        <f t="shared" si="14"/>
        <v>0</v>
      </c>
      <c r="AV15" s="49"/>
      <c r="AW15" s="49"/>
      <c r="AX15" s="49"/>
      <c r="AY15" s="49"/>
      <c r="AZ15" s="49"/>
      <c r="BA15" s="44">
        <f t="shared" si="15"/>
        <v>0</v>
      </c>
      <c r="BB15" s="44">
        <f t="shared" si="16"/>
        <v>13.31527492</v>
      </c>
      <c r="BC15" s="75">
        <f t="shared" si="1"/>
        <v>0.0017911341332514314</v>
      </c>
      <c r="BD15" s="43"/>
      <c r="BE15" s="49"/>
      <c r="BF15" s="49"/>
      <c r="BG15" s="49"/>
      <c r="BH15" s="49"/>
      <c r="BI15" s="49"/>
      <c r="BJ15" s="49"/>
      <c r="BK15" s="44">
        <f t="shared" si="2"/>
        <v>0</v>
      </c>
      <c r="BL15" s="49"/>
      <c r="BM15" s="49"/>
      <c r="BN15" s="49"/>
      <c r="BO15" s="49"/>
      <c r="BP15" s="49"/>
      <c r="BQ15" s="49"/>
      <c r="BR15" s="44">
        <f t="shared" si="17"/>
        <v>0</v>
      </c>
      <c r="BS15" s="49"/>
      <c r="BT15" s="49"/>
      <c r="BU15" s="49"/>
      <c r="BV15" s="49"/>
      <c r="BW15" s="49"/>
      <c r="BX15" s="44">
        <f t="shared" si="18"/>
        <v>0</v>
      </c>
      <c r="BY15" s="49"/>
      <c r="BZ15" s="49"/>
      <c r="CA15" s="49"/>
      <c r="CB15" s="49"/>
      <c r="CC15" s="49"/>
      <c r="CD15" s="44">
        <f t="shared" si="3"/>
        <v>0</v>
      </c>
      <c r="CE15" s="44">
        <f t="shared" si="4"/>
        <v>0</v>
      </c>
      <c r="CF15" s="75">
        <f t="shared" si="5"/>
      </c>
      <c r="CG15" s="43"/>
      <c r="CH15" s="49"/>
      <c r="CI15" s="44">
        <f t="shared" si="19"/>
        <v>0</v>
      </c>
      <c r="CJ15" s="44"/>
      <c r="CK15" s="49"/>
      <c r="CL15" s="49"/>
      <c r="CM15" s="49"/>
      <c r="CN15" s="44">
        <f t="shared" si="20"/>
        <v>0</v>
      </c>
      <c r="CO15" s="49"/>
      <c r="CP15" s="49"/>
      <c r="CQ15" s="49"/>
      <c r="CR15" s="49"/>
      <c r="CS15" s="49"/>
      <c r="CT15" s="49"/>
      <c r="CU15" s="49"/>
      <c r="CV15" s="49"/>
      <c r="CW15" s="49"/>
      <c r="CX15" s="49"/>
      <c r="CY15" s="49"/>
      <c r="CZ15" s="49"/>
      <c r="DA15" s="49"/>
      <c r="DB15" s="49"/>
      <c r="DC15" s="49"/>
      <c r="DD15" s="49"/>
      <c r="DE15" s="44">
        <f t="shared" si="21"/>
        <v>0</v>
      </c>
      <c r="DF15" s="44">
        <f t="shared" si="6"/>
        <v>0</v>
      </c>
      <c r="DG15" s="75">
        <f t="shared" si="7"/>
      </c>
    </row>
    <row r="16" spans="1:111" ht="15.75" customHeight="1">
      <c r="A16" s="50"/>
      <c r="B16" s="22" t="s">
        <v>11</v>
      </c>
      <c r="C16" s="1"/>
      <c r="D16" s="49"/>
      <c r="E16" s="49"/>
      <c r="F16" s="49"/>
      <c r="G16" s="49">
        <v>1.26</v>
      </c>
      <c r="H16" s="49"/>
      <c r="I16" s="49"/>
      <c r="J16" s="49"/>
      <c r="K16" s="49">
        <v>4.84964</v>
      </c>
      <c r="L16" s="49">
        <v>23.129054</v>
      </c>
      <c r="M16" s="49">
        <v>28.63013</v>
      </c>
      <c r="N16" s="49"/>
      <c r="O16" s="44">
        <f t="shared" si="8"/>
        <v>57.868824000000004</v>
      </c>
      <c r="P16" s="44"/>
      <c r="Q16" s="49"/>
      <c r="R16" s="49"/>
      <c r="S16" s="49"/>
      <c r="T16" s="44">
        <f t="shared" si="9"/>
        <v>0</v>
      </c>
      <c r="U16" s="49"/>
      <c r="V16" s="49"/>
      <c r="W16" s="49"/>
      <c r="X16" s="49"/>
      <c r="Y16" s="49"/>
      <c r="Z16" s="44">
        <f t="shared" si="10"/>
        <v>0</v>
      </c>
      <c r="AA16" s="44">
        <f t="shared" si="11"/>
        <v>57.868824000000004</v>
      </c>
      <c r="AB16" s="75">
        <f t="shared" si="0"/>
        <v>0.013797912149872643</v>
      </c>
      <c r="AC16" s="43"/>
      <c r="AD16" s="49"/>
      <c r="AE16" s="49">
        <v>12.54732252</v>
      </c>
      <c r="AF16" s="49"/>
      <c r="AG16" s="49"/>
      <c r="AH16" s="49">
        <v>22.27009</v>
      </c>
      <c r="AI16" s="44">
        <f t="shared" si="12"/>
        <v>34.81741252</v>
      </c>
      <c r="AJ16" s="49"/>
      <c r="AK16" s="49"/>
      <c r="AL16" s="49"/>
      <c r="AM16" s="49"/>
      <c r="AN16" s="49"/>
      <c r="AO16" s="44">
        <f t="shared" si="13"/>
        <v>0</v>
      </c>
      <c r="AP16" s="49"/>
      <c r="AQ16" s="49"/>
      <c r="AR16" s="49"/>
      <c r="AS16" s="49"/>
      <c r="AT16" s="49"/>
      <c r="AU16" s="44">
        <f t="shared" si="14"/>
        <v>0</v>
      </c>
      <c r="AV16" s="49"/>
      <c r="AW16" s="49"/>
      <c r="AX16" s="49"/>
      <c r="AY16" s="49"/>
      <c r="AZ16" s="49"/>
      <c r="BA16" s="44">
        <f t="shared" si="15"/>
        <v>0</v>
      </c>
      <c r="BB16" s="44">
        <f t="shared" si="16"/>
        <v>34.81741252</v>
      </c>
      <c r="BC16" s="75">
        <f t="shared" si="1"/>
        <v>0.004683542500680694</v>
      </c>
      <c r="BD16" s="43"/>
      <c r="BE16" s="49">
        <v>14.40126</v>
      </c>
      <c r="BF16" s="49">
        <v>7.5600000000000005</v>
      </c>
      <c r="BG16" s="49"/>
      <c r="BH16" s="49">
        <v>23</v>
      </c>
      <c r="BI16" s="49"/>
      <c r="BJ16" s="49">
        <v>192.24166666666667</v>
      </c>
      <c r="BK16" s="44">
        <f t="shared" si="2"/>
        <v>237.20292666666668</v>
      </c>
      <c r="BL16" s="49"/>
      <c r="BM16" s="49"/>
      <c r="BN16" s="49"/>
      <c r="BO16" s="49"/>
      <c r="BP16" s="49"/>
      <c r="BQ16" s="49"/>
      <c r="BR16" s="44">
        <f t="shared" si="17"/>
        <v>0</v>
      </c>
      <c r="BS16" s="49"/>
      <c r="BT16" s="49"/>
      <c r="BU16" s="49"/>
      <c r="BV16" s="49"/>
      <c r="BW16" s="49"/>
      <c r="BX16" s="44">
        <f t="shared" si="18"/>
        <v>0</v>
      </c>
      <c r="BY16" s="49"/>
      <c r="BZ16" s="49"/>
      <c r="CA16" s="49"/>
      <c r="CB16" s="49"/>
      <c r="CC16" s="49"/>
      <c r="CD16" s="44">
        <f t="shared" si="3"/>
        <v>0</v>
      </c>
      <c r="CE16" s="44">
        <f t="shared" si="4"/>
        <v>237.20292666666668</v>
      </c>
      <c r="CF16" s="75">
        <f t="shared" si="5"/>
        <v>0.02576634614911488</v>
      </c>
      <c r="CG16" s="43"/>
      <c r="CH16" s="49"/>
      <c r="CI16" s="44">
        <f t="shared" si="19"/>
        <v>0</v>
      </c>
      <c r="CJ16" s="44"/>
      <c r="CK16" s="49"/>
      <c r="CL16" s="49"/>
      <c r="CM16" s="49"/>
      <c r="CN16" s="44">
        <f t="shared" si="20"/>
        <v>0</v>
      </c>
      <c r="CO16" s="49"/>
      <c r="CP16" s="49"/>
      <c r="CQ16" s="49"/>
      <c r="CR16" s="49"/>
      <c r="CS16" s="49"/>
      <c r="CT16" s="49"/>
      <c r="CU16" s="49"/>
      <c r="CV16" s="49"/>
      <c r="CW16" s="49"/>
      <c r="CX16" s="49"/>
      <c r="CY16" s="49"/>
      <c r="CZ16" s="49"/>
      <c r="DA16" s="49"/>
      <c r="DB16" s="49"/>
      <c r="DC16" s="49"/>
      <c r="DD16" s="49"/>
      <c r="DE16" s="44">
        <f t="shared" si="21"/>
        <v>0</v>
      </c>
      <c r="DF16" s="44">
        <f t="shared" si="6"/>
        <v>0</v>
      </c>
      <c r="DG16" s="75">
        <f t="shared" si="7"/>
      </c>
    </row>
    <row r="17" spans="1:111" ht="15.75" customHeight="1">
      <c r="A17" s="50">
        <v>7</v>
      </c>
      <c r="B17" s="22" t="s">
        <v>12</v>
      </c>
      <c r="C17" s="1"/>
      <c r="D17" s="49"/>
      <c r="E17" s="49"/>
      <c r="F17" s="49"/>
      <c r="G17" s="49"/>
      <c r="H17" s="49">
        <v>6.029114</v>
      </c>
      <c r="I17" s="49"/>
      <c r="J17" s="49">
        <v>12.63</v>
      </c>
      <c r="K17" s="49"/>
      <c r="L17" s="49"/>
      <c r="M17" s="49"/>
      <c r="N17" s="49"/>
      <c r="O17" s="44">
        <f t="shared" si="8"/>
        <v>18.659114000000002</v>
      </c>
      <c r="P17" s="44"/>
      <c r="Q17" s="49"/>
      <c r="R17" s="49"/>
      <c r="S17" s="49"/>
      <c r="T17" s="44">
        <f t="shared" si="9"/>
        <v>0</v>
      </c>
      <c r="U17" s="49">
        <v>0</v>
      </c>
      <c r="V17" s="49">
        <v>24.565046000000024</v>
      </c>
      <c r="W17" s="49">
        <v>53.563260002589956</v>
      </c>
      <c r="X17" s="49">
        <v>56.43869476000005</v>
      </c>
      <c r="Y17" s="49">
        <v>57.506694699600004</v>
      </c>
      <c r="Z17" s="44">
        <f t="shared" si="10"/>
        <v>192.07369546219002</v>
      </c>
      <c r="AA17" s="44">
        <f t="shared" si="11"/>
        <v>210.73280946219</v>
      </c>
      <c r="AB17" s="75">
        <f t="shared" si="0"/>
        <v>0.05024592848223679</v>
      </c>
      <c r="AC17" s="41"/>
      <c r="AD17" s="49">
        <v>34.5276</v>
      </c>
      <c r="AE17" s="49">
        <v>20.10215</v>
      </c>
      <c r="AF17" s="49">
        <v>34.93515</v>
      </c>
      <c r="AG17" s="49">
        <v>6.84255</v>
      </c>
      <c r="AH17" s="49">
        <v>30.91638</v>
      </c>
      <c r="AI17" s="44">
        <f t="shared" si="12"/>
        <v>127.32383</v>
      </c>
      <c r="AJ17" s="49"/>
      <c r="AK17" s="49"/>
      <c r="AL17" s="49"/>
      <c r="AM17" s="49"/>
      <c r="AN17" s="49"/>
      <c r="AO17" s="44">
        <f t="shared" si="13"/>
        <v>0</v>
      </c>
      <c r="AP17" s="49"/>
      <c r="AQ17" s="49"/>
      <c r="AR17" s="49"/>
      <c r="AS17" s="49"/>
      <c r="AT17" s="49"/>
      <c r="AU17" s="44">
        <f t="shared" si="14"/>
        <v>0</v>
      </c>
      <c r="AV17" s="49">
        <v>58.72678353999997</v>
      </c>
      <c r="AW17" s="49">
        <v>59.79283795999995</v>
      </c>
      <c r="AX17" s="49">
        <v>61.361619804635794</v>
      </c>
      <c r="AY17" s="49">
        <v>62.597223157887505</v>
      </c>
      <c r="AZ17" s="49">
        <v>63.52354281324219</v>
      </c>
      <c r="BA17" s="44">
        <f t="shared" si="15"/>
        <v>306.0020072757654</v>
      </c>
      <c r="BB17" s="44">
        <f t="shared" si="16"/>
        <v>433.32583727576537</v>
      </c>
      <c r="BC17" s="75">
        <f t="shared" si="1"/>
        <v>0.05828979894351132</v>
      </c>
      <c r="BD17" s="41"/>
      <c r="BE17" s="49">
        <v>109.47999999999999</v>
      </c>
      <c r="BF17" s="49"/>
      <c r="BG17" s="49"/>
      <c r="BH17" s="49"/>
      <c r="BI17" s="49"/>
      <c r="BJ17" s="49"/>
      <c r="BK17" s="44">
        <f t="shared" si="2"/>
        <v>109.47999999999999</v>
      </c>
      <c r="BL17" s="49"/>
      <c r="BM17" s="49"/>
      <c r="BN17" s="49"/>
      <c r="BO17" s="49"/>
      <c r="BP17" s="49"/>
      <c r="BQ17" s="49"/>
      <c r="BR17" s="44">
        <f t="shared" si="17"/>
        <v>0</v>
      </c>
      <c r="BS17" s="49"/>
      <c r="BT17" s="49"/>
      <c r="BU17" s="49"/>
      <c r="BV17" s="49"/>
      <c r="BW17" s="49"/>
      <c r="BX17" s="44">
        <f t="shared" si="18"/>
        <v>0</v>
      </c>
      <c r="BY17" s="49">
        <v>64.7728708144615</v>
      </c>
      <c r="BZ17" s="49">
        <v>66.87839988099999</v>
      </c>
      <c r="CA17" s="49">
        <v>99.875395</v>
      </c>
      <c r="CB17" s="49">
        <v>106.3392275</v>
      </c>
      <c r="CC17" s="49">
        <v>113.26314</v>
      </c>
      <c r="CD17" s="44">
        <f t="shared" si="3"/>
        <v>451.12903319546155</v>
      </c>
      <c r="CE17" s="44">
        <f t="shared" si="4"/>
        <v>560.6090331954615</v>
      </c>
      <c r="CF17" s="75">
        <f t="shared" si="5"/>
        <v>0.060896577485883015</v>
      </c>
      <c r="CG17" s="41"/>
      <c r="CH17" s="49"/>
      <c r="CI17" s="44">
        <f t="shared" si="19"/>
        <v>0</v>
      </c>
      <c r="CJ17" s="44"/>
      <c r="CK17" s="49"/>
      <c r="CL17" s="49"/>
      <c r="CM17" s="49"/>
      <c r="CN17" s="44">
        <f t="shared" si="20"/>
        <v>0</v>
      </c>
      <c r="CO17" s="49">
        <v>120.8027325</v>
      </c>
      <c r="CP17" s="49">
        <v>125.61303</v>
      </c>
      <c r="CQ17" s="49">
        <v>133.14684</v>
      </c>
      <c r="CR17" s="49">
        <v>141.31326</v>
      </c>
      <c r="CS17" s="49">
        <v>150.1698</v>
      </c>
      <c r="CT17" s="49">
        <v>159.77397</v>
      </c>
      <c r="CU17" s="49">
        <v>0</v>
      </c>
      <c r="CV17" s="49">
        <v>0</v>
      </c>
      <c r="CW17" s="49">
        <v>0</v>
      </c>
      <c r="CX17" s="49">
        <v>0</v>
      </c>
      <c r="CY17" s="49"/>
      <c r="CZ17" s="49"/>
      <c r="DA17" s="49"/>
      <c r="DB17" s="49"/>
      <c r="DC17" s="49"/>
      <c r="DD17" s="49"/>
      <c r="DE17" s="44">
        <f t="shared" si="21"/>
        <v>830.8196325</v>
      </c>
      <c r="DF17" s="44">
        <f t="shared" si="6"/>
        <v>830.8196325</v>
      </c>
      <c r="DG17" s="75">
        <f t="shared" si="7"/>
        <v>0.34267267842425625</v>
      </c>
    </row>
    <row r="18" spans="1:111" ht="18" customHeight="1">
      <c r="A18" s="50"/>
      <c r="B18" s="22" t="s">
        <v>13</v>
      </c>
      <c r="C18" s="1"/>
      <c r="D18" s="49"/>
      <c r="E18" s="49"/>
      <c r="F18" s="49"/>
      <c r="G18" s="49"/>
      <c r="H18" s="49"/>
      <c r="I18" s="49"/>
      <c r="J18" s="49">
        <v>5.2604</v>
      </c>
      <c r="K18" s="49">
        <v>5.948</v>
      </c>
      <c r="L18" s="49"/>
      <c r="M18" s="49">
        <v>5.72138</v>
      </c>
      <c r="N18" s="49">
        <v>5.13598</v>
      </c>
      <c r="O18" s="44">
        <f t="shared" si="8"/>
        <v>22.06576</v>
      </c>
      <c r="P18" s="44"/>
      <c r="Q18" s="49"/>
      <c r="R18" s="49"/>
      <c r="S18" s="49"/>
      <c r="T18" s="44">
        <f t="shared" si="9"/>
        <v>0</v>
      </c>
      <c r="U18" s="49"/>
      <c r="V18" s="49"/>
      <c r="W18" s="49"/>
      <c r="X18" s="49"/>
      <c r="Y18" s="49"/>
      <c r="Z18" s="44">
        <f t="shared" si="10"/>
        <v>0</v>
      </c>
      <c r="AA18" s="44">
        <f t="shared" si="11"/>
        <v>22.06576</v>
      </c>
      <c r="AB18" s="75">
        <f t="shared" si="0"/>
        <v>0.005261233889946921</v>
      </c>
      <c r="AC18" s="43"/>
      <c r="AD18" s="49">
        <v>26.68774857</v>
      </c>
      <c r="AE18" s="49">
        <v>38.74748020999999</v>
      </c>
      <c r="AF18" s="49">
        <v>40.669683930000005</v>
      </c>
      <c r="AG18" s="49">
        <v>46.490348479999994</v>
      </c>
      <c r="AH18" s="49">
        <v>33.36588341</v>
      </c>
      <c r="AI18" s="44">
        <f t="shared" si="12"/>
        <v>185.96114459999998</v>
      </c>
      <c r="AJ18" s="49"/>
      <c r="AK18" s="49"/>
      <c r="AL18" s="49"/>
      <c r="AM18" s="49"/>
      <c r="AN18" s="49"/>
      <c r="AO18" s="44">
        <f t="shared" si="13"/>
        <v>0</v>
      </c>
      <c r="AP18" s="49"/>
      <c r="AQ18" s="49"/>
      <c r="AR18" s="49"/>
      <c r="AS18" s="49"/>
      <c r="AT18" s="49"/>
      <c r="AU18" s="44">
        <f t="shared" si="14"/>
        <v>0</v>
      </c>
      <c r="AV18" s="49"/>
      <c r="AW18" s="49"/>
      <c r="AX18" s="49"/>
      <c r="AY18" s="49"/>
      <c r="AZ18" s="49"/>
      <c r="BA18" s="44">
        <f t="shared" si="15"/>
        <v>0</v>
      </c>
      <c r="BB18" s="44">
        <f t="shared" si="16"/>
        <v>185.96114459999998</v>
      </c>
      <c r="BC18" s="75">
        <f t="shared" si="1"/>
        <v>0.02501498133179852</v>
      </c>
      <c r="BD18" s="43"/>
      <c r="BE18" s="49">
        <v>131.54147165</v>
      </c>
      <c r="BF18" s="49">
        <v>43.2</v>
      </c>
      <c r="BG18" s="49">
        <v>44.400000000000006</v>
      </c>
      <c r="BH18" s="49"/>
      <c r="BI18" s="49"/>
      <c r="BJ18" s="49">
        <v>457.10495268</v>
      </c>
      <c r="BK18" s="44">
        <f t="shared" si="2"/>
        <v>676.24642433</v>
      </c>
      <c r="BL18" s="49"/>
      <c r="BM18" s="49"/>
      <c r="BN18" s="49"/>
      <c r="BO18" s="49"/>
      <c r="BP18" s="49"/>
      <c r="BQ18" s="49"/>
      <c r="BR18" s="44">
        <f t="shared" si="17"/>
        <v>0</v>
      </c>
      <c r="BS18" s="49"/>
      <c r="BT18" s="49"/>
      <c r="BU18" s="49"/>
      <c r="BV18" s="49"/>
      <c r="BW18" s="49"/>
      <c r="BX18" s="44">
        <f t="shared" si="18"/>
        <v>0</v>
      </c>
      <c r="BY18" s="49"/>
      <c r="BZ18" s="49"/>
      <c r="CA18" s="49"/>
      <c r="CB18" s="49"/>
      <c r="CC18" s="49"/>
      <c r="CD18" s="44">
        <f t="shared" si="3"/>
        <v>0</v>
      </c>
      <c r="CE18" s="44">
        <f t="shared" si="4"/>
        <v>676.24642433</v>
      </c>
      <c r="CF18" s="75">
        <f t="shared" si="5"/>
        <v>0.07345777599057167</v>
      </c>
      <c r="CG18" s="43"/>
      <c r="CH18" s="49"/>
      <c r="CI18" s="44">
        <f t="shared" si="19"/>
        <v>0</v>
      </c>
      <c r="CJ18" s="44"/>
      <c r="CK18" s="49"/>
      <c r="CL18" s="49"/>
      <c r="CM18" s="49"/>
      <c r="CN18" s="44">
        <f t="shared" si="20"/>
        <v>0</v>
      </c>
      <c r="CO18" s="49"/>
      <c r="CP18" s="49"/>
      <c r="CQ18" s="49"/>
      <c r="CR18" s="49"/>
      <c r="CS18" s="49"/>
      <c r="CT18" s="49"/>
      <c r="CU18" s="49"/>
      <c r="CV18" s="49"/>
      <c r="CW18" s="49"/>
      <c r="CX18" s="49"/>
      <c r="CY18" s="49"/>
      <c r="CZ18" s="49"/>
      <c r="DA18" s="49"/>
      <c r="DB18" s="49"/>
      <c r="DC18" s="49"/>
      <c r="DD18" s="49"/>
      <c r="DE18" s="44">
        <f t="shared" si="21"/>
        <v>0</v>
      </c>
      <c r="DF18" s="44">
        <f t="shared" si="6"/>
        <v>0</v>
      </c>
      <c r="DG18" s="75">
        <f t="shared" si="7"/>
      </c>
    </row>
    <row r="19" spans="1:111" ht="15">
      <c r="A19" s="50"/>
      <c r="B19" s="22" t="s">
        <v>14</v>
      </c>
      <c r="C19" s="1"/>
      <c r="D19" s="49"/>
      <c r="E19" s="49"/>
      <c r="F19" s="49"/>
      <c r="G19" s="49"/>
      <c r="H19" s="49"/>
      <c r="I19" s="49"/>
      <c r="J19" s="49"/>
      <c r="K19" s="49"/>
      <c r="L19" s="49"/>
      <c r="M19" s="49"/>
      <c r="N19" s="49"/>
      <c r="O19" s="44">
        <f t="shared" si="8"/>
        <v>0</v>
      </c>
      <c r="P19" s="44"/>
      <c r="Q19" s="49"/>
      <c r="R19" s="49"/>
      <c r="S19" s="49"/>
      <c r="T19" s="44">
        <f t="shared" si="9"/>
        <v>0</v>
      </c>
      <c r="U19" s="49"/>
      <c r="V19" s="49"/>
      <c r="W19" s="49"/>
      <c r="X19" s="49"/>
      <c r="Y19" s="49"/>
      <c r="Z19" s="44">
        <f t="shared" si="10"/>
        <v>0</v>
      </c>
      <c r="AA19" s="44">
        <f t="shared" si="11"/>
        <v>0</v>
      </c>
      <c r="AB19" s="75">
        <f t="shared" si="0"/>
      </c>
      <c r="AC19" s="43"/>
      <c r="AD19" s="49"/>
      <c r="AE19" s="49"/>
      <c r="AF19" s="49">
        <v>1</v>
      </c>
      <c r="AG19" s="49">
        <v>1</v>
      </c>
      <c r="AH19" s="49">
        <v>1</v>
      </c>
      <c r="AI19" s="44">
        <f t="shared" si="12"/>
        <v>3</v>
      </c>
      <c r="AJ19" s="49"/>
      <c r="AK19" s="49"/>
      <c r="AL19" s="49"/>
      <c r="AM19" s="49"/>
      <c r="AN19" s="49"/>
      <c r="AO19" s="44">
        <f t="shared" si="13"/>
        <v>0</v>
      </c>
      <c r="AP19" s="49"/>
      <c r="AQ19" s="49"/>
      <c r="AR19" s="49"/>
      <c r="AS19" s="49"/>
      <c r="AT19" s="49"/>
      <c r="AU19" s="44">
        <f t="shared" si="14"/>
        <v>0</v>
      </c>
      <c r="AV19" s="49"/>
      <c r="AW19" s="49"/>
      <c r="AX19" s="49"/>
      <c r="AY19" s="49"/>
      <c r="AZ19" s="49"/>
      <c r="BA19" s="44">
        <f t="shared" si="15"/>
        <v>0</v>
      </c>
      <c r="BB19" s="44">
        <f t="shared" si="16"/>
        <v>3</v>
      </c>
      <c r="BC19" s="75">
        <f t="shared" si="1"/>
        <v>0.0004035517427945298</v>
      </c>
      <c r="BD19" s="43"/>
      <c r="BE19" s="49">
        <v>1</v>
      </c>
      <c r="BF19" s="49"/>
      <c r="BG19" s="49"/>
      <c r="BH19" s="49"/>
      <c r="BI19" s="49"/>
      <c r="BJ19" s="49"/>
      <c r="BK19" s="44">
        <f t="shared" si="2"/>
        <v>1</v>
      </c>
      <c r="BL19" s="49"/>
      <c r="BM19" s="49"/>
      <c r="BN19" s="49"/>
      <c r="BO19" s="49"/>
      <c r="BP19" s="49"/>
      <c r="BQ19" s="49"/>
      <c r="BR19" s="44">
        <f t="shared" si="17"/>
        <v>0</v>
      </c>
      <c r="BS19" s="49"/>
      <c r="BT19" s="49"/>
      <c r="BU19" s="49"/>
      <c r="BV19" s="49"/>
      <c r="BW19" s="49"/>
      <c r="BX19" s="44">
        <f t="shared" si="18"/>
        <v>0</v>
      </c>
      <c r="BY19" s="49"/>
      <c r="BZ19" s="49"/>
      <c r="CA19" s="49"/>
      <c r="CB19" s="49"/>
      <c r="CC19" s="49"/>
      <c r="CD19" s="44">
        <f t="shared" si="3"/>
        <v>0</v>
      </c>
      <c r="CE19" s="44">
        <f t="shared" si="4"/>
        <v>1</v>
      </c>
      <c r="CF19" s="75">
        <f t="shared" si="5"/>
        <v>0.00010862575142389984</v>
      </c>
      <c r="CG19" s="43"/>
      <c r="CH19" s="49"/>
      <c r="CI19" s="44">
        <f t="shared" si="19"/>
        <v>0</v>
      </c>
      <c r="CJ19" s="44"/>
      <c r="CK19" s="49"/>
      <c r="CL19" s="49"/>
      <c r="CM19" s="49"/>
      <c r="CN19" s="44">
        <f t="shared" si="20"/>
        <v>0</v>
      </c>
      <c r="CO19" s="49"/>
      <c r="CP19" s="49"/>
      <c r="CQ19" s="49"/>
      <c r="CR19" s="49"/>
      <c r="CS19" s="49"/>
      <c r="CT19" s="49"/>
      <c r="CU19" s="49"/>
      <c r="CV19" s="49"/>
      <c r="CW19" s="49"/>
      <c r="CX19" s="49"/>
      <c r="CY19" s="49"/>
      <c r="CZ19" s="49"/>
      <c r="DA19" s="49"/>
      <c r="DB19" s="49"/>
      <c r="DC19" s="49"/>
      <c r="DD19" s="49"/>
      <c r="DE19" s="44">
        <f t="shared" si="21"/>
        <v>0</v>
      </c>
      <c r="DF19" s="44">
        <f t="shared" si="6"/>
        <v>0</v>
      </c>
      <c r="DG19" s="75">
        <f t="shared" si="7"/>
      </c>
    </row>
    <row r="20" spans="1:111" ht="15.75" customHeight="1">
      <c r="A20" s="50"/>
      <c r="B20" s="22" t="s">
        <v>15</v>
      </c>
      <c r="C20" s="1"/>
      <c r="D20" s="49"/>
      <c r="E20" s="49"/>
      <c r="F20" s="49">
        <v>0.51075</v>
      </c>
      <c r="G20" s="49">
        <v>0.62375</v>
      </c>
      <c r="H20" s="49">
        <v>0.65</v>
      </c>
      <c r="I20" s="49">
        <v>0.83146</v>
      </c>
      <c r="J20" s="49">
        <v>7.902</v>
      </c>
      <c r="K20" s="49">
        <v>8.3112</v>
      </c>
      <c r="L20" s="49">
        <v>3.84132</v>
      </c>
      <c r="M20" s="49">
        <v>3.54</v>
      </c>
      <c r="N20" s="49">
        <v>3.6308625</v>
      </c>
      <c r="O20" s="44">
        <f t="shared" si="8"/>
        <v>29.8413425</v>
      </c>
      <c r="P20" s="44"/>
      <c r="Q20" s="49"/>
      <c r="R20" s="49"/>
      <c r="S20" s="49"/>
      <c r="T20" s="44">
        <f t="shared" si="9"/>
        <v>0</v>
      </c>
      <c r="U20" s="49"/>
      <c r="V20" s="49"/>
      <c r="W20" s="49"/>
      <c r="X20" s="49"/>
      <c r="Y20" s="49"/>
      <c r="Z20" s="44">
        <f t="shared" si="10"/>
        <v>0</v>
      </c>
      <c r="AA20" s="44">
        <f t="shared" si="11"/>
        <v>29.8413425</v>
      </c>
      <c r="AB20" s="75">
        <f t="shared" si="0"/>
        <v>0.007115199407702856</v>
      </c>
      <c r="AC20" s="43"/>
      <c r="AD20" s="49">
        <v>3.25335</v>
      </c>
      <c r="AE20" s="49">
        <v>2.964738</v>
      </c>
      <c r="AF20" s="49">
        <v>2.942752</v>
      </c>
      <c r="AG20" s="49">
        <v>2.939982</v>
      </c>
      <c r="AH20" s="49">
        <v>3.2814</v>
      </c>
      <c r="AI20" s="44">
        <f t="shared" si="12"/>
        <v>15.382222</v>
      </c>
      <c r="AJ20" s="49"/>
      <c r="AK20" s="49"/>
      <c r="AL20" s="49"/>
      <c r="AM20" s="49"/>
      <c r="AN20" s="49"/>
      <c r="AO20" s="44">
        <f t="shared" si="13"/>
        <v>0</v>
      </c>
      <c r="AP20" s="49"/>
      <c r="AQ20" s="49"/>
      <c r="AR20" s="49"/>
      <c r="AS20" s="49"/>
      <c r="AT20" s="49"/>
      <c r="AU20" s="44">
        <f t="shared" si="14"/>
        <v>0</v>
      </c>
      <c r="AV20" s="49"/>
      <c r="AW20" s="49"/>
      <c r="AX20" s="49"/>
      <c r="AY20" s="49"/>
      <c r="AZ20" s="49"/>
      <c r="BA20" s="44">
        <f t="shared" si="15"/>
        <v>0</v>
      </c>
      <c r="BB20" s="44">
        <f t="shared" si="16"/>
        <v>15.382222</v>
      </c>
      <c r="BC20" s="75">
        <f t="shared" si="1"/>
        <v>0.0020691741653841196</v>
      </c>
      <c r="BD20" s="43"/>
      <c r="BE20" s="49">
        <v>3.20139</v>
      </c>
      <c r="BF20" s="49"/>
      <c r="BG20" s="49"/>
      <c r="BH20" s="49"/>
      <c r="BI20" s="49"/>
      <c r="BJ20" s="49">
        <v>13.62</v>
      </c>
      <c r="BK20" s="44">
        <f t="shared" si="2"/>
        <v>16.82139</v>
      </c>
      <c r="BL20" s="49"/>
      <c r="BM20" s="49"/>
      <c r="BN20" s="49"/>
      <c r="BO20" s="49"/>
      <c r="BP20" s="49"/>
      <c r="BQ20" s="49"/>
      <c r="BR20" s="44">
        <f t="shared" si="17"/>
        <v>0</v>
      </c>
      <c r="BS20" s="49"/>
      <c r="BT20" s="49"/>
      <c r="BU20" s="49"/>
      <c r="BV20" s="49"/>
      <c r="BW20" s="49"/>
      <c r="BX20" s="44">
        <f t="shared" si="18"/>
        <v>0</v>
      </c>
      <c r="BY20" s="49"/>
      <c r="BZ20" s="49"/>
      <c r="CA20" s="49"/>
      <c r="CB20" s="49"/>
      <c r="CC20" s="49"/>
      <c r="CD20" s="44">
        <f t="shared" si="3"/>
        <v>0</v>
      </c>
      <c r="CE20" s="44">
        <f t="shared" si="4"/>
        <v>16.82139</v>
      </c>
      <c r="CF20" s="75">
        <f t="shared" si="5"/>
        <v>0.0018272361287444748</v>
      </c>
      <c r="CG20" s="43"/>
      <c r="CH20" s="49"/>
      <c r="CI20" s="44">
        <f t="shared" si="19"/>
        <v>0</v>
      </c>
      <c r="CJ20" s="44"/>
      <c r="CK20" s="49"/>
      <c r="CL20" s="49"/>
      <c r="CM20" s="49"/>
      <c r="CN20" s="44">
        <f t="shared" si="20"/>
        <v>0</v>
      </c>
      <c r="CO20" s="49"/>
      <c r="CP20" s="49"/>
      <c r="CQ20" s="49"/>
      <c r="CR20" s="49"/>
      <c r="CS20" s="49"/>
      <c r="CT20" s="49"/>
      <c r="CU20" s="49"/>
      <c r="CV20" s="49"/>
      <c r="CW20" s="49"/>
      <c r="CX20" s="49"/>
      <c r="CY20" s="49"/>
      <c r="CZ20" s="49"/>
      <c r="DA20" s="49"/>
      <c r="DB20" s="49"/>
      <c r="DC20" s="49"/>
      <c r="DD20" s="49"/>
      <c r="DE20" s="44">
        <f t="shared" si="21"/>
        <v>0</v>
      </c>
      <c r="DF20" s="44">
        <f t="shared" si="6"/>
        <v>0</v>
      </c>
      <c r="DG20" s="75">
        <f t="shared" si="7"/>
      </c>
    </row>
    <row r="21" spans="1:111" ht="15.75" customHeight="1">
      <c r="A21" s="50"/>
      <c r="B21" s="22" t="s">
        <v>16</v>
      </c>
      <c r="C21" s="1"/>
      <c r="D21" s="49"/>
      <c r="E21" s="49"/>
      <c r="F21" s="49"/>
      <c r="G21" s="49"/>
      <c r="H21" s="49"/>
      <c r="I21" s="49"/>
      <c r="J21" s="49"/>
      <c r="K21" s="49"/>
      <c r="L21" s="49"/>
      <c r="M21" s="49"/>
      <c r="N21" s="49"/>
      <c r="O21" s="44">
        <f t="shared" si="8"/>
        <v>0</v>
      </c>
      <c r="P21" s="44"/>
      <c r="Q21" s="49">
        <v>50.21583432</v>
      </c>
      <c r="R21" s="49">
        <v>55.7</v>
      </c>
      <c r="S21" s="49">
        <v>52.306982</v>
      </c>
      <c r="T21" s="44">
        <f t="shared" si="9"/>
        <v>158.22281632</v>
      </c>
      <c r="U21" s="49">
        <v>3.664141</v>
      </c>
      <c r="V21" s="49">
        <v>7.369513721535577</v>
      </c>
      <c r="W21" s="49">
        <v>32.22167799549138</v>
      </c>
      <c r="X21" s="49">
        <v>32.36575128280254</v>
      </c>
      <c r="Y21" s="49">
        <v>31.162228390399996</v>
      </c>
      <c r="Z21" s="44">
        <f t="shared" si="10"/>
        <v>106.7833123902295</v>
      </c>
      <c r="AA21" s="44">
        <f t="shared" si="11"/>
        <v>265.0061287102295</v>
      </c>
      <c r="AB21" s="75">
        <f t="shared" si="0"/>
        <v>0.06318654899780907</v>
      </c>
      <c r="AC21" s="41"/>
      <c r="AD21" s="49"/>
      <c r="AE21" s="49"/>
      <c r="AF21" s="49"/>
      <c r="AG21" s="49"/>
      <c r="AH21" s="49"/>
      <c r="AI21" s="44">
        <f t="shared" si="12"/>
        <v>0</v>
      </c>
      <c r="AJ21" s="49"/>
      <c r="AK21" s="49"/>
      <c r="AL21" s="49"/>
      <c r="AM21" s="49"/>
      <c r="AN21" s="49"/>
      <c r="AO21" s="44">
        <f t="shared" si="13"/>
        <v>0</v>
      </c>
      <c r="AP21" s="49">
        <v>52.415168</v>
      </c>
      <c r="AQ21" s="49">
        <v>52.696072</v>
      </c>
      <c r="AR21" s="49">
        <v>53.170572</v>
      </c>
      <c r="AS21" s="49">
        <v>53.648868</v>
      </c>
      <c r="AT21" s="49">
        <v>54.324556</v>
      </c>
      <c r="AU21" s="44">
        <f t="shared" si="14"/>
        <v>266.25523599999997</v>
      </c>
      <c r="AV21" s="49">
        <v>32.334698680000024</v>
      </c>
      <c r="AW21" s="49">
        <v>31.270598240000044</v>
      </c>
      <c r="AX21" s="49">
        <v>30.442706665000017</v>
      </c>
      <c r="AY21" s="49">
        <v>29.432654813279985</v>
      </c>
      <c r="AZ21" s="49">
        <v>28.267039455000003</v>
      </c>
      <c r="BA21" s="44">
        <f t="shared" si="15"/>
        <v>151.74769785328007</v>
      </c>
      <c r="BB21" s="44">
        <f t="shared" si="16"/>
        <v>418.00293385328007</v>
      </c>
      <c r="BC21" s="75">
        <f t="shared" si="1"/>
        <v>0.056228604149905916</v>
      </c>
      <c r="BD21" s="41"/>
      <c r="BE21" s="49">
        <v>4.2532</v>
      </c>
      <c r="BF21" s="49">
        <v>12.96</v>
      </c>
      <c r="BG21" s="49">
        <v>31.080000000000005</v>
      </c>
      <c r="BH21" s="49">
        <v>32.199999999999996</v>
      </c>
      <c r="BI21" s="49">
        <v>33.6</v>
      </c>
      <c r="BJ21" s="49"/>
      <c r="BK21" s="44">
        <f t="shared" si="2"/>
        <v>114.0932</v>
      </c>
      <c r="BL21" s="49"/>
      <c r="BM21" s="49"/>
      <c r="BN21" s="49"/>
      <c r="BO21" s="49"/>
      <c r="BP21" s="49"/>
      <c r="BQ21" s="49"/>
      <c r="BR21" s="44">
        <f t="shared" si="17"/>
        <v>0</v>
      </c>
      <c r="BS21" s="49">
        <v>54.495376</v>
      </c>
      <c r="BT21" s="49">
        <v>54.666196</v>
      </c>
      <c r="BU21" s="49">
        <v>54.837016</v>
      </c>
      <c r="BV21" s="49">
        <v>46.52335968</v>
      </c>
      <c r="BW21" s="49">
        <v>0</v>
      </c>
      <c r="BX21" s="44">
        <f t="shared" si="18"/>
        <v>210.52194768</v>
      </c>
      <c r="BY21" s="49">
        <v>27.264572465000004</v>
      </c>
      <c r="BZ21" s="49">
        <v>26.652268295000002</v>
      </c>
      <c r="CA21" s="49">
        <v>35.04447</v>
      </c>
      <c r="CB21" s="49">
        <v>35.04447</v>
      </c>
      <c r="CC21" s="49">
        <v>35.04447</v>
      </c>
      <c r="CD21" s="44">
        <f t="shared" si="3"/>
        <v>159.05025075999998</v>
      </c>
      <c r="CE21" s="44">
        <f t="shared" si="4"/>
        <v>483.66539844</v>
      </c>
      <c r="CF21" s="75">
        <f t="shared" si="5"/>
        <v>0.052538517343284914</v>
      </c>
      <c r="CG21" s="41"/>
      <c r="CH21" s="49"/>
      <c r="CI21" s="44">
        <f t="shared" si="19"/>
        <v>0</v>
      </c>
      <c r="CJ21" s="44"/>
      <c r="CK21" s="49"/>
      <c r="CL21" s="49"/>
      <c r="CM21" s="49"/>
      <c r="CN21" s="44">
        <f t="shared" si="20"/>
        <v>0</v>
      </c>
      <c r="CO21" s="49">
        <v>35.04447</v>
      </c>
      <c r="CP21" s="49">
        <v>35.04447</v>
      </c>
      <c r="CQ21" s="49">
        <v>35.04447</v>
      </c>
      <c r="CR21" s="49">
        <v>35.04447</v>
      </c>
      <c r="CS21" s="49">
        <v>35.04447</v>
      </c>
      <c r="CT21" s="49">
        <v>0</v>
      </c>
      <c r="CU21" s="49">
        <v>0</v>
      </c>
      <c r="CV21" s="49">
        <v>0</v>
      </c>
      <c r="CW21" s="49">
        <v>0</v>
      </c>
      <c r="CX21" s="49">
        <v>0</v>
      </c>
      <c r="CY21" s="49"/>
      <c r="CZ21" s="49"/>
      <c r="DA21" s="49"/>
      <c r="DB21" s="49"/>
      <c r="DC21" s="49"/>
      <c r="DD21" s="49"/>
      <c r="DE21" s="44">
        <f t="shared" si="21"/>
        <v>175.22234999999998</v>
      </c>
      <c r="DF21" s="44">
        <f t="shared" si="6"/>
        <v>175.22234999999998</v>
      </c>
      <c r="DG21" s="75">
        <f t="shared" si="7"/>
        <v>0.07227069467968124</v>
      </c>
    </row>
    <row r="22" spans="1:111" ht="15.75" customHeight="1">
      <c r="A22" s="50"/>
      <c r="B22" s="22" t="s">
        <v>17</v>
      </c>
      <c r="C22" s="1"/>
      <c r="D22" s="49"/>
      <c r="E22" s="49"/>
      <c r="F22" s="49"/>
      <c r="G22" s="49"/>
      <c r="H22" s="49"/>
      <c r="I22" s="49"/>
      <c r="J22" s="49"/>
      <c r="K22" s="49"/>
      <c r="L22" s="49"/>
      <c r="M22" s="49"/>
      <c r="N22" s="49"/>
      <c r="O22" s="44">
        <f t="shared" si="8"/>
        <v>0</v>
      </c>
      <c r="P22" s="44"/>
      <c r="Q22" s="49"/>
      <c r="R22" s="49"/>
      <c r="S22" s="49"/>
      <c r="T22" s="44">
        <f t="shared" si="9"/>
        <v>0</v>
      </c>
      <c r="U22" s="49"/>
      <c r="V22" s="49"/>
      <c r="W22" s="49"/>
      <c r="X22" s="49"/>
      <c r="Y22" s="49"/>
      <c r="Z22" s="44">
        <f t="shared" si="10"/>
        <v>0</v>
      </c>
      <c r="AA22" s="44">
        <f t="shared" si="11"/>
        <v>0</v>
      </c>
      <c r="AB22" s="75">
        <f t="shared" si="0"/>
      </c>
      <c r="AC22" s="43"/>
      <c r="AD22" s="49">
        <v>9.347826</v>
      </c>
      <c r="AE22" s="49">
        <v>9.067392</v>
      </c>
      <c r="AF22" s="49">
        <v>9.067392</v>
      </c>
      <c r="AG22" s="49">
        <v>8.684463</v>
      </c>
      <c r="AH22" s="49">
        <v>17.550746</v>
      </c>
      <c r="AI22" s="44">
        <f t="shared" si="12"/>
        <v>53.717819000000006</v>
      </c>
      <c r="AJ22" s="49"/>
      <c r="AK22" s="49"/>
      <c r="AL22" s="49"/>
      <c r="AM22" s="49"/>
      <c r="AN22" s="49"/>
      <c r="AO22" s="44">
        <f t="shared" si="13"/>
        <v>0</v>
      </c>
      <c r="AP22" s="49"/>
      <c r="AQ22" s="49"/>
      <c r="AR22" s="49"/>
      <c r="AS22" s="49"/>
      <c r="AT22" s="49"/>
      <c r="AU22" s="44">
        <f t="shared" si="14"/>
        <v>0</v>
      </c>
      <c r="AV22" s="49"/>
      <c r="AW22" s="49"/>
      <c r="AX22" s="49"/>
      <c r="AY22" s="49"/>
      <c r="AZ22" s="49"/>
      <c r="BA22" s="44">
        <f t="shared" si="15"/>
        <v>0</v>
      </c>
      <c r="BB22" s="44">
        <f t="shared" si="16"/>
        <v>53.717819000000006</v>
      </c>
      <c r="BC22" s="75">
        <f t="shared" si="1"/>
        <v>0.007225973158857037</v>
      </c>
      <c r="BD22" s="43"/>
      <c r="BE22" s="49">
        <v>18.744266</v>
      </c>
      <c r="BF22" s="49">
        <v>19</v>
      </c>
      <c r="BG22" s="49"/>
      <c r="BH22" s="49"/>
      <c r="BI22" s="49"/>
      <c r="BJ22" s="49">
        <v>57</v>
      </c>
      <c r="BK22" s="44">
        <f t="shared" si="2"/>
        <v>94.744266</v>
      </c>
      <c r="BL22" s="49"/>
      <c r="BM22" s="49"/>
      <c r="BN22" s="49"/>
      <c r="BO22" s="49"/>
      <c r="BP22" s="49"/>
      <c r="BQ22" s="49"/>
      <c r="BR22" s="44">
        <f t="shared" si="17"/>
        <v>0</v>
      </c>
      <c r="BS22" s="49"/>
      <c r="BT22" s="49"/>
      <c r="BU22" s="49"/>
      <c r="BV22" s="49"/>
      <c r="BW22" s="49"/>
      <c r="BX22" s="44">
        <f t="shared" si="18"/>
        <v>0</v>
      </c>
      <c r="BY22" s="49"/>
      <c r="BZ22" s="49"/>
      <c r="CA22" s="49"/>
      <c r="CB22" s="49"/>
      <c r="CC22" s="49"/>
      <c r="CD22" s="44">
        <f t="shared" si="3"/>
        <v>0</v>
      </c>
      <c r="CE22" s="44">
        <f t="shared" si="4"/>
        <v>94.744266</v>
      </c>
      <c r="CF22" s="75">
        <f t="shared" si="5"/>
        <v>0.010291667087355846</v>
      </c>
      <c r="CG22" s="43"/>
      <c r="CH22" s="49"/>
      <c r="CI22" s="44">
        <f t="shared" si="19"/>
        <v>0</v>
      </c>
      <c r="CJ22" s="44"/>
      <c r="CK22" s="49"/>
      <c r="CL22" s="49"/>
      <c r="CM22" s="49"/>
      <c r="CN22" s="44">
        <f t="shared" si="20"/>
        <v>0</v>
      </c>
      <c r="CO22" s="49"/>
      <c r="CP22" s="49"/>
      <c r="CQ22" s="49"/>
      <c r="CR22" s="49"/>
      <c r="CS22" s="49"/>
      <c r="CT22" s="49"/>
      <c r="CU22" s="49"/>
      <c r="CV22" s="49"/>
      <c r="CW22" s="49"/>
      <c r="CX22" s="49"/>
      <c r="CY22" s="49"/>
      <c r="CZ22" s="49"/>
      <c r="DA22" s="49"/>
      <c r="DB22" s="49"/>
      <c r="DC22" s="49"/>
      <c r="DD22" s="49"/>
      <c r="DE22" s="44">
        <f t="shared" si="21"/>
        <v>0</v>
      </c>
      <c r="DF22" s="44">
        <f t="shared" si="6"/>
        <v>0</v>
      </c>
      <c r="DG22" s="75">
        <f t="shared" si="7"/>
      </c>
    </row>
    <row r="23" spans="1:111" s="40" customFormat="1" ht="15.75" customHeight="1">
      <c r="A23" s="50"/>
      <c r="B23" s="22" t="s">
        <v>67</v>
      </c>
      <c r="C23" s="1"/>
      <c r="D23" s="49"/>
      <c r="E23" s="49"/>
      <c r="F23" s="49"/>
      <c r="G23" s="49"/>
      <c r="H23" s="49"/>
      <c r="I23" s="49"/>
      <c r="J23" s="49"/>
      <c r="K23" s="49"/>
      <c r="L23" s="49"/>
      <c r="M23" s="49"/>
      <c r="N23" s="49"/>
      <c r="O23" s="44">
        <f>SUM(D23:N23)</f>
        <v>0</v>
      </c>
      <c r="P23" s="44"/>
      <c r="Q23" s="49"/>
      <c r="R23" s="49"/>
      <c r="S23" s="49"/>
      <c r="T23" s="44">
        <f>SUM(Q23:S23)</f>
        <v>0</v>
      </c>
      <c r="U23" s="49"/>
      <c r="V23" s="49"/>
      <c r="W23" s="49"/>
      <c r="X23" s="49"/>
      <c r="Y23" s="49"/>
      <c r="Z23" s="44">
        <f>SUM(U23:Y23)</f>
        <v>0</v>
      </c>
      <c r="AA23" s="44">
        <f>SUM(O23,P23,T23,Z23)</f>
        <v>0</v>
      </c>
      <c r="AB23" s="75">
        <f t="shared" si="0"/>
      </c>
      <c r="AC23" s="43"/>
      <c r="AD23" s="49"/>
      <c r="AE23" s="49"/>
      <c r="AF23" s="49"/>
      <c r="AG23" s="49"/>
      <c r="AH23" s="49"/>
      <c r="AI23" s="44">
        <f>SUM(AD23:AH23)</f>
        <v>0</v>
      </c>
      <c r="AJ23" s="49"/>
      <c r="AK23" s="49"/>
      <c r="AL23" s="49"/>
      <c r="AM23" s="49"/>
      <c r="AN23" s="49"/>
      <c r="AO23" s="44">
        <f>SUM(AJ23:AN23)</f>
        <v>0</v>
      </c>
      <c r="AP23" s="49"/>
      <c r="AQ23" s="49"/>
      <c r="AR23" s="49"/>
      <c r="AS23" s="49"/>
      <c r="AT23" s="49"/>
      <c r="AU23" s="44">
        <f>SUM(AP23:AT23)</f>
        <v>0</v>
      </c>
      <c r="AV23" s="49"/>
      <c r="AW23" s="49"/>
      <c r="AX23" s="49"/>
      <c r="AY23" s="49"/>
      <c r="AZ23" s="49"/>
      <c r="BA23" s="44">
        <f>SUM(AV23:AZ23)</f>
        <v>0</v>
      </c>
      <c r="BB23" s="44">
        <f>SUM(AI23,AO23,AU23,BA23)</f>
        <v>0</v>
      </c>
      <c r="BC23" s="75">
        <f t="shared" si="1"/>
      </c>
      <c r="BD23" s="43"/>
      <c r="BE23" s="49">
        <v>2.5</v>
      </c>
      <c r="BF23" s="49">
        <v>5</v>
      </c>
      <c r="BG23" s="49">
        <v>5</v>
      </c>
      <c r="BH23" s="49">
        <v>5</v>
      </c>
      <c r="BI23" s="49">
        <v>5</v>
      </c>
      <c r="BJ23" s="49"/>
      <c r="BK23" s="44">
        <f t="shared" si="2"/>
        <v>22.5</v>
      </c>
      <c r="BL23" s="49"/>
      <c r="BM23" s="49"/>
      <c r="BN23" s="49"/>
      <c r="BO23" s="49"/>
      <c r="BP23" s="49"/>
      <c r="BQ23" s="49"/>
      <c r="BR23" s="44">
        <f>SUM(BL23:BQ23)</f>
        <v>0</v>
      </c>
      <c r="BS23" s="49"/>
      <c r="BT23" s="49"/>
      <c r="BU23" s="49"/>
      <c r="BV23" s="49"/>
      <c r="BW23" s="49"/>
      <c r="BX23" s="44">
        <f>SUM(BS23:BW23)</f>
        <v>0</v>
      </c>
      <c r="BY23" s="49"/>
      <c r="BZ23" s="49"/>
      <c r="CA23" s="49"/>
      <c r="CB23" s="49"/>
      <c r="CC23" s="49"/>
      <c r="CD23" s="44">
        <f t="shared" si="3"/>
        <v>0</v>
      </c>
      <c r="CE23" s="44">
        <f t="shared" si="4"/>
        <v>22.5</v>
      </c>
      <c r="CF23" s="75">
        <f t="shared" si="5"/>
        <v>0.0024440794070377464</v>
      </c>
      <c r="CG23" s="43"/>
      <c r="CH23" s="49">
        <v>2.5</v>
      </c>
      <c r="CI23" s="44">
        <f t="shared" si="19"/>
        <v>2.5</v>
      </c>
      <c r="CJ23" s="44"/>
      <c r="CK23" s="49"/>
      <c r="CL23" s="49"/>
      <c r="CM23" s="49"/>
      <c r="CN23" s="44">
        <f t="shared" si="20"/>
        <v>0</v>
      </c>
      <c r="CO23" s="49"/>
      <c r="CP23" s="49"/>
      <c r="CQ23" s="49"/>
      <c r="CR23" s="49"/>
      <c r="CS23" s="49"/>
      <c r="CT23" s="49"/>
      <c r="CU23" s="49"/>
      <c r="CV23" s="49"/>
      <c r="CW23" s="49"/>
      <c r="CX23" s="49"/>
      <c r="CY23" s="49"/>
      <c r="CZ23" s="49"/>
      <c r="DA23" s="49"/>
      <c r="DB23" s="49"/>
      <c r="DC23" s="49"/>
      <c r="DD23" s="49"/>
      <c r="DE23" s="44">
        <f t="shared" si="21"/>
        <v>0</v>
      </c>
      <c r="DF23" s="44">
        <f t="shared" si="6"/>
        <v>2.5</v>
      </c>
      <c r="DG23" s="75">
        <f t="shared" si="7"/>
        <v>0.0010311283731738736</v>
      </c>
    </row>
    <row r="24" spans="1:111" ht="15">
      <c r="A24" s="50"/>
      <c r="B24" s="22" t="s">
        <v>18</v>
      </c>
      <c r="C24" s="1"/>
      <c r="D24" s="49"/>
      <c r="E24" s="49"/>
      <c r="F24" s="49"/>
      <c r="G24" s="49"/>
      <c r="H24" s="49"/>
      <c r="I24" s="49">
        <v>0.64515</v>
      </c>
      <c r="J24" s="49">
        <v>1.318775</v>
      </c>
      <c r="K24" s="49">
        <v>0.81184</v>
      </c>
      <c r="L24" s="49">
        <v>1.4229</v>
      </c>
      <c r="M24" s="49">
        <v>1.19124</v>
      </c>
      <c r="N24" s="49">
        <v>1.10044</v>
      </c>
      <c r="O24" s="44">
        <f t="shared" si="8"/>
        <v>6.4903450000000005</v>
      </c>
      <c r="P24" s="44"/>
      <c r="Q24" s="49"/>
      <c r="R24" s="49"/>
      <c r="S24" s="49"/>
      <c r="T24" s="44">
        <f t="shared" si="9"/>
        <v>0</v>
      </c>
      <c r="U24" s="49"/>
      <c r="V24" s="49"/>
      <c r="W24" s="49"/>
      <c r="X24" s="49"/>
      <c r="Y24" s="49"/>
      <c r="Z24" s="44">
        <f t="shared" si="10"/>
        <v>0</v>
      </c>
      <c r="AA24" s="44">
        <f t="shared" si="11"/>
        <v>6.4903450000000005</v>
      </c>
      <c r="AB24" s="75">
        <f t="shared" si="0"/>
        <v>0.0015475208228244823</v>
      </c>
      <c r="AC24" s="43"/>
      <c r="AD24" s="49">
        <v>1.18612754</v>
      </c>
      <c r="AE24" s="49">
        <v>1.0752701</v>
      </c>
      <c r="AF24" s="49">
        <v>1.0590259</v>
      </c>
      <c r="AG24" s="49">
        <v>1.12059396</v>
      </c>
      <c r="AH24" s="49">
        <v>0.9207476600000001</v>
      </c>
      <c r="AI24" s="44">
        <f t="shared" si="12"/>
        <v>5.36176516</v>
      </c>
      <c r="AJ24" s="49"/>
      <c r="AK24" s="49"/>
      <c r="AL24" s="49"/>
      <c r="AM24" s="49"/>
      <c r="AN24" s="49"/>
      <c r="AO24" s="44">
        <f t="shared" si="13"/>
        <v>0</v>
      </c>
      <c r="AP24" s="49"/>
      <c r="AQ24" s="49"/>
      <c r="AR24" s="49"/>
      <c r="AS24" s="49"/>
      <c r="AT24" s="49"/>
      <c r="AU24" s="44">
        <f t="shared" si="14"/>
        <v>0</v>
      </c>
      <c r="AV24" s="49"/>
      <c r="AW24" s="49"/>
      <c r="AX24" s="49"/>
      <c r="AY24" s="49"/>
      <c r="AZ24" s="49"/>
      <c r="BA24" s="44">
        <f t="shared" si="15"/>
        <v>0</v>
      </c>
      <c r="BB24" s="44">
        <f t="shared" si="16"/>
        <v>5.36176516</v>
      </c>
      <c r="BC24" s="75">
        <f t="shared" si="1"/>
        <v>0.0007212498915909971</v>
      </c>
      <c r="BD24" s="43"/>
      <c r="BE24" s="49">
        <v>0.89615857</v>
      </c>
      <c r="BF24" s="49">
        <v>0.863788</v>
      </c>
      <c r="BG24" s="49">
        <v>0.9102000000000001</v>
      </c>
      <c r="BH24" s="49">
        <v>0.9429999999999998</v>
      </c>
      <c r="BI24" s="49">
        <v>0.984</v>
      </c>
      <c r="BJ24" s="49"/>
      <c r="BK24" s="44">
        <f t="shared" si="2"/>
        <v>4.59714657</v>
      </c>
      <c r="BL24" s="49"/>
      <c r="BM24" s="49"/>
      <c r="BN24" s="49"/>
      <c r="BO24" s="49"/>
      <c r="BP24" s="49"/>
      <c r="BQ24" s="49"/>
      <c r="BR24" s="44">
        <f t="shared" si="17"/>
        <v>0</v>
      </c>
      <c r="BS24" s="49"/>
      <c r="BT24" s="49"/>
      <c r="BU24" s="49"/>
      <c r="BV24" s="49"/>
      <c r="BW24" s="49"/>
      <c r="BX24" s="44">
        <f t="shared" si="18"/>
        <v>0</v>
      </c>
      <c r="BY24" s="49"/>
      <c r="BZ24" s="49"/>
      <c r="CA24" s="49"/>
      <c r="CB24" s="49"/>
      <c r="CC24" s="49"/>
      <c r="CD24" s="44">
        <f t="shared" si="3"/>
        <v>0</v>
      </c>
      <c r="CE24" s="44">
        <f t="shared" si="4"/>
        <v>4.59714657</v>
      </c>
      <c r="CF24" s="75">
        <f t="shared" si="5"/>
        <v>0.0004993685005720538</v>
      </c>
      <c r="CG24" s="43"/>
      <c r="CH24" s="49"/>
      <c r="CI24" s="44">
        <f t="shared" si="19"/>
        <v>0</v>
      </c>
      <c r="CJ24" s="44"/>
      <c r="CK24" s="49"/>
      <c r="CL24" s="49"/>
      <c r="CM24" s="49"/>
      <c r="CN24" s="44">
        <f t="shared" si="20"/>
        <v>0</v>
      </c>
      <c r="CO24" s="49"/>
      <c r="CP24" s="49"/>
      <c r="CQ24" s="49"/>
      <c r="CR24" s="49"/>
      <c r="CS24" s="49"/>
      <c r="CT24" s="49"/>
      <c r="CU24" s="49"/>
      <c r="CV24" s="49"/>
      <c r="CW24" s="49"/>
      <c r="CX24" s="49"/>
      <c r="CY24" s="49"/>
      <c r="CZ24" s="49"/>
      <c r="DA24" s="49"/>
      <c r="DB24" s="49"/>
      <c r="DC24" s="49"/>
      <c r="DD24" s="49"/>
      <c r="DE24" s="44">
        <f t="shared" si="21"/>
        <v>0</v>
      </c>
      <c r="DF24" s="44">
        <f t="shared" si="6"/>
        <v>0</v>
      </c>
      <c r="DG24" s="75">
        <f t="shared" si="7"/>
      </c>
    </row>
    <row r="25" spans="1:111" s="40" customFormat="1" ht="15">
      <c r="A25" s="50"/>
      <c r="B25" s="22" t="s">
        <v>130</v>
      </c>
      <c r="C25" s="1"/>
      <c r="D25" s="49"/>
      <c r="E25" s="49"/>
      <c r="F25" s="49"/>
      <c r="G25" s="49"/>
      <c r="H25" s="49"/>
      <c r="I25" s="49"/>
      <c r="J25" s="49"/>
      <c r="K25" s="49"/>
      <c r="L25" s="49"/>
      <c r="M25" s="49"/>
      <c r="N25" s="49"/>
      <c r="O25" s="44">
        <f t="shared" si="8"/>
        <v>0</v>
      </c>
      <c r="P25" s="44"/>
      <c r="Q25" s="49"/>
      <c r="R25" s="49"/>
      <c r="S25" s="49"/>
      <c r="T25" s="44">
        <f t="shared" si="9"/>
        <v>0</v>
      </c>
      <c r="U25" s="49"/>
      <c r="V25" s="49"/>
      <c r="W25" s="49"/>
      <c r="X25" s="49"/>
      <c r="Y25" s="49"/>
      <c r="Z25" s="44">
        <f>SUM(U25:Y25)</f>
        <v>0</v>
      </c>
      <c r="AA25" s="44">
        <f>SUM(O25,P25,T25,Z25)</f>
        <v>0</v>
      </c>
      <c r="AB25" s="75">
        <f t="shared" si="0"/>
      </c>
      <c r="AC25" s="43"/>
      <c r="AD25" s="49"/>
      <c r="AE25" s="49"/>
      <c r="AF25" s="49"/>
      <c r="AG25" s="49"/>
      <c r="AH25" s="49"/>
      <c r="AI25" s="44">
        <f t="shared" si="12"/>
        <v>0</v>
      </c>
      <c r="AJ25" s="49"/>
      <c r="AK25" s="49"/>
      <c r="AL25" s="49"/>
      <c r="AM25" s="49"/>
      <c r="AN25" s="49"/>
      <c r="AO25" s="44">
        <f t="shared" si="13"/>
        <v>0</v>
      </c>
      <c r="AP25" s="49"/>
      <c r="AQ25" s="49"/>
      <c r="AR25" s="49"/>
      <c r="AS25" s="49"/>
      <c r="AT25" s="49"/>
      <c r="AU25" s="44">
        <f t="shared" si="14"/>
        <v>0</v>
      </c>
      <c r="AV25" s="49"/>
      <c r="AW25" s="49"/>
      <c r="AX25" s="49"/>
      <c r="AY25" s="49"/>
      <c r="AZ25" s="49"/>
      <c r="BA25" s="44">
        <f>SUM(AV25:AZ25)</f>
        <v>0</v>
      </c>
      <c r="BB25" s="44">
        <f>SUM(AI25,AO25,AU25,BA25)</f>
        <v>0</v>
      </c>
      <c r="BC25" s="75">
        <f t="shared" si="1"/>
      </c>
      <c r="BD25" s="43"/>
      <c r="BE25" s="49"/>
      <c r="BF25" s="49">
        <v>0.107821</v>
      </c>
      <c r="BG25" s="49">
        <v>0.16650000000000004</v>
      </c>
      <c r="BH25" s="49">
        <v>0.1725</v>
      </c>
      <c r="BI25" s="49">
        <v>0.18</v>
      </c>
      <c r="BJ25" s="49"/>
      <c r="BK25" s="44">
        <f t="shared" si="2"/>
        <v>0.6268210000000001</v>
      </c>
      <c r="BL25" s="49"/>
      <c r="BM25" s="49"/>
      <c r="BN25" s="49"/>
      <c r="BO25" s="49"/>
      <c r="BP25" s="49"/>
      <c r="BQ25" s="49"/>
      <c r="BR25" s="44">
        <f t="shared" si="17"/>
        <v>0</v>
      </c>
      <c r="BS25" s="49"/>
      <c r="BT25" s="49"/>
      <c r="BU25" s="49"/>
      <c r="BV25" s="49"/>
      <c r="BW25" s="49"/>
      <c r="BX25" s="44">
        <f t="shared" si="18"/>
        <v>0</v>
      </c>
      <c r="BY25" s="49"/>
      <c r="BZ25" s="49"/>
      <c r="CA25" s="49"/>
      <c r="CB25" s="49"/>
      <c r="CC25" s="49"/>
      <c r="CD25" s="44">
        <f>SUM(BY25:CC25)</f>
        <v>0</v>
      </c>
      <c r="CE25" s="44">
        <f>SUM(BK25,BR25,BX25,CD25)</f>
        <v>0.6268210000000001</v>
      </c>
      <c r="CF25" s="75">
        <f t="shared" si="5"/>
        <v>6.808890213328033E-05</v>
      </c>
      <c r="CG25" s="43"/>
      <c r="CH25" s="49"/>
      <c r="CI25" s="44">
        <f t="shared" si="19"/>
        <v>0</v>
      </c>
      <c r="CJ25" s="44"/>
      <c r="CK25" s="49"/>
      <c r="CL25" s="49"/>
      <c r="CM25" s="49"/>
      <c r="CN25" s="44">
        <f t="shared" si="20"/>
        <v>0</v>
      </c>
      <c r="CO25" s="49"/>
      <c r="CP25" s="49"/>
      <c r="CQ25" s="49"/>
      <c r="CR25" s="49"/>
      <c r="CS25" s="49"/>
      <c r="CT25" s="49"/>
      <c r="CU25" s="49"/>
      <c r="CV25" s="49"/>
      <c r="CW25" s="49"/>
      <c r="CX25" s="49"/>
      <c r="CY25" s="49"/>
      <c r="CZ25" s="49"/>
      <c r="DA25" s="49"/>
      <c r="DB25" s="49"/>
      <c r="DC25" s="49"/>
      <c r="DD25" s="49"/>
      <c r="DE25" s="44">
        <f>SUM(CO25:DD25)</f>
        <v>0</v>
      </c>
      <c r="DF25" s="44">
        <f>SUM(CI25,CJ25,CN25,DE25)</f>
        <v>0</v>
      </c>
      <c r="DG25" s="75">
        <f t="shared" si="7"/>
      </c>
    </row>
    <row r="26" spans="1:111" ht="15">
      <c r="A26" s="50">
        <v>8</v>
      </c>
      <c r="B26" s="22" t="s">
        <v>19</v>
      </c>
      <c r="C26" s="1"/>
      <c r="D26" s="49"/>
      <c r="E26" s="49">
        <v>24.060335</v>
      </c>
      <c r="F26" s="49">
        <v>13.375172</v>
      </c>
      <c r="G26" s="49">
        <v>16.492642</v>
      </c>
      <c r="H26" s="49">
        <v>17.329866</v>
      </c>
      <c r="I26" s="49">
        <v>15.859414</v>
      </c>
      <c r="J26" s="49"/>
      <c r="K26" s="49">
        <v>33.547469</v>
      </c>
      <c r="L26" s="49">
        <v>38.885</v>
      </c>
      <c r="M26" s="49">
        <v>31.20579</v>
      </c>
      <c r="N26" s="49">
        <v>25.111385</v>
      </c>
      <c r="O26" s="44">
        <f t="shared" si="8"/>
        <v>215.867073</v>
      </c>
      <c r="P26" s="44"/>
      <c r="Q26" s="49"/>
      <c r="R26" s="49"/>
      <c r="S26" s="49"/>
      <c r="T26" s="44">
        <f t="shared" si="9"/>
        <v>0</v>
      </c>
      <c r="U26" s="49">
        <v>0</v>
      </c>
      <c r="V26" s="49">
        <v>0</v>
      </c>
      <c r="W26" s="49">
        <v>0</v>
      </c>
      <c r="X26" s="49">
        <v>13.901458</v>
      </c>
      <c r="Y26" s="49">
        <v>0</v>
      </c>
      <c r="Z26" s="44">
        <f t="shared" si="10"/>
        <v>13.901458</v>
      </c>
      <c r="AA26" s="44">
        <f t="shared" si="11"/>
        <v>229.768531</v>
      </c>
      <c r="AB26" s="75">
        <f t="shared" si="0"/>
        <v>0.05478469729302411</v>
      </c>
      <c r="AC26" s="41"/>
      <c r="AD26" s="49">
        <v>26.326</v>
      </c>
      <c r="AE26" s="49">
        <v>14.2065</v>
      </c>
      <c r="AF26" s="49">
        <v>34.4275</v>
      </c>
      <c r="AG26" s="49">
        <v>39.8048</v>
      </c>
      <c r="AH26" s="49">
        <v>33.9456</v>
      </c>
      <c r="AI26" s="44">
        <f t="shared" si="12"/>
        <v>148.7104</v>
      </c>
      <c r="AJ26" s="49"/>
      <c r="AK26" s="49"/>
      <c r="AL26" s="49"/>
      <c r="AM26" s="49"/>
      <c r="AN26" s="49"/>
      <c r="AO26" s="44">
        <f t="shared" si="13"/>
        <v>0</v>
      </c>
      <c r="AP26" s="49"/>
      <c r="AQ26" s="49"/>
      <c r="AR26" s="49"/>
      <c r="AS26" s="49"/>
      <c r="AT26" s="49"/>
      <c r="AU26" s="44">
        <f t="shared" si="14"/>
        <v>0</v>
      </c>
      <c r="AV26" s="49">
        <v>0</v>
      </c>
      <c r="AW26" s="49">
        <v>18.7494991</v>
      </c>
      <c r="AX26" s="49">
        <v>18.2452831</v>
      </c>
      <c r="AY26" s="49">
        <v>17.6592299</v>
      </c>
      <c r="AZ26" s="49">
        <v>17.0317516</v>
      </c>
      <c r="BA26" s="44">
        <f t="shared" si="15"/>
        <v>71.6857637</v>
      </c>
      <c r="BB26" s="44">
        <f t="shared" si="16"/>
        <v>220.3961637</v>
      </c>
      <c r="BC26" s="75">
        <f t="shared" si="1"/>
        <v>0.029647085322121163</v>
      </c>
      <c r="BD26" s="41"/>
      <c r="BE26" s="49">
        <v>38.309967</v>
      </c>
      <c r="BF26" s="49">
        <v>38.745</v>
      </c>
      <c r="BG26" s="49">
        <v>39.849</v>
      </c>
      <c r="BH26" s="49">
        <v>41.285</v>
      </c>
      <c r="BI26" s="49">
        <v>43.08</v>
      </c>
      <c r="BJ26" s="49"/>
      <c r="BK26" s="44">
        <f t="shared" si="2"/>
        <v>201.26896699999998</v>
      </c>
      <c r="BL26" s="49"/>
      <c r="BM26" s="49"/>
      <c r="BN26" s="49"/>
      <c r="BO26" s="49"/>
      <c r="BP26" s="49"/>
      <c r="BQ26" s="49">
        <v>11.41814571092832</v>
      </c>
      <c r="BR26" s="44">
        <f t="shared" si="17"/>
        <v>11.41814571092832</v>
      </c>
      <c r="BS26" s="49"/>
      <c r="BT26" s="49"/>
      <c r="BU26" s="49"/>
      <c r="BV26" s="49"/>
      <c r="BW26" s="49"/>
      <c r="BX26" s="44">
        <f t="shared" si="18"/>
        <v>0</v>
      </c>
      <c r="BY26" s="49">
        <v>16.4596321</v>
      </c>
      <c r="BZ26" s="49">
        <v>16.200000000000003</v>
      </c>
      <c r="CA26" s="49">
        <v>16.650000000000002</v>
      </c>
      <c r="CB26" s="49">
        <v>17.25</v>
      </c>
      <c r="CC26" s="49">
        <v>18</v>
      </c>
      <c r="CD26" s="44">
        <f t="shared" si="3"/>
        <v>84.5596321</v>
      </c>
      <c r="CE26" s="44">
        <f t="shared" si="4"/>
        <v>297.2467448109283</v>
      </c>
      <c r="CF26" s="75">
        <f t="shared" si="5"/>
        <v>0.032288651013395286</v>
      </c>
      <c r="CG26" s="41"/>
      <c r="CH26" s="49"/>
      <c r="CI26" s="44">
        <f t="shared" si="19"/>
        <v>0</v>
      </c>
      <c r="CJ26" s="44"/>
      <c r="CK26" s="49"/>
      <c r="CL26" s="49"/>
      <c r="CM26" s="49"/>
      <c r="CN26" s="44">
        <f t="shared" si="20"/>
        <v>0</v>
      </c>
      <c r="CO26" s="49">
        <v>0</v>
      </c>
      <c r="CP26" s="49">
        <v>0</v>
      </c>
      <c r="CQ26" s="49">
        <v>0</v>
      </c>
      <c r="CR26" s="49">
        <v>0</v>
      </c>
      <c r="CS26" s="49">
        <v>0</v>
      </c>
      <c r="CT26" s="49">
        <v>0</v>
      </c>
      <c r="CU26" s="49">
        <v>0</v>
      </c>
      <c r="CV26" s="49">
        <v>0</v>
      </c>
      <c r="CW26" s="49">
        <v>0</v>
      </c>
      <c r="CX26" s="49">
        <v>0</v>
      </c>
      <c r="CY26" s="49"/>
      <c r="CZ26" s="49"/>
      <c r="DA26" s="49"/>
      <c r="DB26" s="49"/>
      <c r="DC26" s="49"/>
      <c r="DD26" s="49"/>
      <c r="DE26" s="44">
        <f t="shared" si="21"/>
        <v>0</v>
      </c>
      <c r="DF26" s="44">
        <f t="shared" si="6"/>
        <v>0</v>
      </c>
      <c r="DG26" s="75">
        <f t="shared" si="7"/>
      </c>
    </row>
    <row r="27" spans="1:111" ht="17.25" customHeight="1">
      <c r="A27" s="50"/>
      <c r="B27" s="22" t="s">
        <v>20</v>
      </c>
      <c r="C27" s="1"/>
      <c r="D27" s="49"/>
      <c r="E27" s="49">
        <v>17.89469</v>
      </c>
      <c r="F27" s="49">
        <v>21.325656</v>
      </c>
      <c r="G27" s="49">
        <v>21.791087</v>
      </c>
      <c r="H27" s="49">
        <v>40.924593</v>
      </c>
      <c r="I27" s="49">
        <v>39.534594</v>
      </c>
      <c r="J27" s="49">
        <v>67.379314</v>
      </c>
      <c r="K27" s="49">
        <v>86.156761</v>
      </c>
      <c r="L27" s="49">
        <v>65.44948</v>
      </c>
      <c r="M27" s="49">
        <v>82.800325</v>
      </c>
      <c r="N27" s="49">
        <v>82.25713227000001</v>
      </c>
      <c r="O27" s="44">
        <f t="shared" si="8"/>
        <v>525.51363227</v>
      </c>
      <c r="P27" s="44"/>
      <c r="Q27" s="49"/>
      <c r="R27" s="49"/>
      <c r="S27" s="49">
        <v>2.081675</v>
      </c>
      <c r="T27" s="44">
        <f t="shared" si="9"/>
        <v>2.081675</v>
      </c>
      <c r="U27" s="49">
        <v>5.184</v>
      </c>
      <c r="V27" s="49">
        <v>5.184</v>
      </c>
      <c r="W27" s="49">
        <v>5.205531</v>
      </c>
      <c r="X27" s="49">
        <v>5.154249</v>
      </c>
      <c r="Y27" s="49">
        <v>20.221109999999996</v>
      </c>
      <c r="Z27" s="44">
        <f t="shared" si="10"/>
        <v>40.94888999999999</v>
      </c>
      <c r="AA27" s="44">
        <f t="shared" si="11"/>
        <v>568.54419727</v>
      </c>
      <c r="AB27" s="75">
        <f t="shared" si="0"/>
        <v>0.1355604338400124</v>
      </c>
      <c r="AC27" s="41"/>
      <c r="AD27" s="49">
        <v>73.38161520999999</v>
      </c>
      <c r="AE27" s="49">
        <v>106.8762334</v>
      </c>
      <c r="AF27" s="49">
        <v>126.86237634</v>
      </c>
      <c r="AG27" s="49">
        <v>147.60507283053536</v>
      </c>
      <c r="AH27" s="49">
        <v>157.46568499999998</v>
      </c>
      <c r="AI27" s="44">
        <f t="shared" si="12"/>
        <v>612.1909827805354</v>
      </c>
      <c r="AJ27" s="49"/>
      <c r="AK27" s="49"/>
      <c r="AL27" s="49"/>
      <c r="AM27" s="49"/>
      <c r="AN27" s="49"/>
      <c r="AO27" s="44">
        <f t="shared" si="13"/>
        <v>0</v>
      </c>
      <c r="AP27" s="49">
        <v>25</v>
      </c>
      <c r="AQ27" s="49">
        <v>15</v>
      </c>
      <c r="AR27" s="49">
        <v>7.918325</v>
      </c>
      <c r="AS27" s="49">
        <v>0</v>
      </c>
      <c r="AT27" s="49">
        <v>0</v>
      </c>
      <c r="AU27" s="44">
        <f t="shared" si="14"/>
        <v>47.918325</v>
      </c>
      <c r="AV27" s="49">
        <v>7.587764</v>
      </c>
      <c r="AW27" s="49">
        <v>22.290019</v>
      </c>
      <c r="AX27" s="49">
        <v>21.9015955</v>
      </c>
      <c r="AY27" s="49">
        <v>21.301719</v>
      </c>
      <c r="AZ27" s="49">
        <v>20.662394</v>
      </c>
      <c r="BA27" s="44">
        <f t="shared" si="15"/>
        <v>93.7434915</v>
      </c>
      <c r="BB27" s="44">
        <f t="shared" si="16"/>
        <v>753.8527992805354</v>
      </c>
      <c r="BC27" s="75">
        <f t="shared" si="1"/>
        <v>0.10140620365339831</v>
      </c>
      <c r="BD27" s="41"/>
      <c r="BE27" s="49">
        <v>139.667538</v>
      </c>
      <c r="BF27" s="49">
        <v>133.06601225999998</v>
      </c>
      <c r="BG27" s="49">
        <v>137.74228914</v>
      </c>
      <c r="BH27" s="49">
        <v>183.26000000000002</v>
      </c>
      <c r="BI27" s="49">
        <v>217.28000000000003</v>
      </c>
      <c r="BJ27" s="49"/>
      <c r="BK27" s="44">
        <f t="shared" si="2"/>
        <v>811.0158394</v>
      </c>
      <c r="BL27" s="49"/>
      <c r="BM27" s="49"/>
      <c r="BN27" s="49"/>
      <c r="BO27" s="49"/>
      <c r="BP27" s="49"/>
      <c r="BQ27" s="49"/>
      <c r="BR27" s="44">
        <f t="shared" si="17"/>
        <v>0</v>
      </c>
      <c r="BS27" s="49">
        <v>0</v>
      </c>
      <c r="BT27" s="49">
        <v>0</v>
      </c>
      <c r="BU27" s="49">
        <v>0</v>
      </c>
      <c r="BV27" s="49">
        <v>0</v>
      </c>
      <c r="BW27" s="49">
        <v>0</v>
      </c>
      <c r="BX27" s="44">
        <f t="shared" si="18"/>
        <v>0</v>
      </c>
      <c r="BY27" s="49">
        <v>20.039071</v>
      </c>
      <c r="BZ27" s="49">
        <v>19.675442</v>
      </c>
      <c r="CA27" s="49">
        <v>23.7462</v>
      </c>
      <c r="CB27" s="49">
        <v>23.7462</v>
      </c>
      <c r="CC27" s="49">
        <v>23.7462</v>
      </c>
      <c r="CD27" s="44">
        <f t="shared" si="3"/>
        <v>110.953113</v>
      </c>
      <c r="CE27" s="44">
        <f t="shared" si="4"/>
        <v>921.9689524</v>
      </c>
      <c r="CF27" s="75">
        <f t="shared" si="5"/>
        <v>0.10014957024395575</v>
      </c>
      <c r="CG27" s="41"/>
      <c r="CH27" s="49"/>
      <c r="CI27" s="44">
        <f t="shared" si="19"/>
        <v>0</v>
      </c>
      <c r="CJ27" s="44"/>
      <c r="CK27" s="49"/>
      <c r="CL27" s="49"/>
      <c r="CM27" s="49"/>
      <c r="CN27" s="44">
        <f t="shared" si="20"/>
        <v>0</v>
      </c>
      <c r="CO27" s="49">
        <v>0</v>
      </c>
      <c r="CP27" s="49">
        <v>0</v>
      </c>
      <c r="CQ27" s="49">
        <v>0</v>
      </c>
      <c r="CR27" s="49">
        <v>0</v>
      </c>
      <c r="CS27" s="49">
        <v>0</v>
      </c>
      <c r="CT27" s="49">
        <v>0</v>
      </c>
      <c r="CU27" s="49">
        <v>0</v>
      </c>
      <c r="CV27" s="49">
        <v>0</v>
      </c>
      <c r="CW27" s="49">
        <v>0</v>
      </c>
      <c r="CX27" s="49">
        <v>0</v>
      </c>
      <c r="CY27" s="49"/>
      <c r="CZ27" s="49"/>
      <c r="DA27" s="49"/>
      <c r="DB27" s="49"/>
      <c r="DC27" s="49"/>
      <c r="DD27" s="49"/>
      <c r="DE27" s="44">
        <f t="shared" si="21"/>
        <v>0</v>
      </c>
      <c r="DF27" s="44">
        <f t="shared" si="6"/>
        <v>0</v>
      </c>
      <c r="DG27" s="75">
        <f t="shared" si="7"/>
      </c>
    </row>
    <row r="28" spans="1:111" s="40" customFormat="1" ht="15">
      <c r="A28" s="50"/>
      <c r="B28" s="22" t="s">
        <v>64</v>
      </c>
      <c r="C28" s="1"/>
      <c r="D28" s="49"/>
      <c r="E28" s="49"/>
      <c r="F28" s="49"/>
      <c r="G28" s="49"/>
      <c r="H28" s="49"/>
      <c r="I28" s="49"/>
      <c r="J28" s="49"/>
      <c r="K28" s="49"/>
      <c r="L28" s="49"/>
      <c r="M28" s="49"/>
      <c r="N28" s="49"/>
      <c r="O28" s="44">
        <f>SUM(D28:N28)</f>
        <v>0</v>
      </c>
      <c r="P28" s="44"/>
      <c r="Q28" s="49"/>
      <c r="R28" s="49"/>
      <c r="S28" s="49"/>
      <c r="T28" s="44">
        <f>SUM(Q28:S28)</f>
        <v>0</v>
      </c>
      <c r="U28" s="49"/>
      <c r="V28" s="49"/>
      <c r="W28" s="49"/>
      <c r="X28" s="49"/>
      <c r="Y28" s="49"/>
      <c r="Z28" s="44">
        <f>SUM(U28:Y28)</f>
        <v>0</v>
      </c>
      <c r="AA28" s="44">
        <f>SUM(O28,P28,T28,Z28)</f>
        <v>0</v>
      </c>
      <c r="AB28" s="75">
        <f t="shared" si="0"/>
      </c>
      <c r="AC28" s="43"/>
      <c r="AD28" s="49"/>
      <c r="AE28" s="49"/>
      <c r="AF28" s="49"/>
      <c r="AG28" s="49"/>
      <c r="AH28" s="49"/>
      <c r="AI28" s="44">
        <f>SUM(AD28:AH28)</f>
        <v>0</v>
      </c>
      <c r="AJ28" s="49"/>
      <c r="AK28" s="49"/>
      <c r="AL28" s="49"/>
      <c r="AM28" s="49"/>
      <c r="AN28" s="49"/>
      <c r="AO28" s="44">
        <f>SUM(AJ28:AN28)</f>
        <v>0</v>
      </c>
      <c r="AP28" s="49"/>
      <c r="AQ28" s="49"/>
      <c r="AR28" s="49"/>
      <c r="AS28" s="49"/>
      <c r="AT28" s="49"/>
      <c r="AU28" s="44">
        <f>SUM(AP28:AT28)</f>
        <v>0</v>
      </c>
      <c r="AV28" s="49"/>
      <c r="AW28" s="49"/>
      <c r="AX28" s="49"/>
      <c r="AY28" s="49"/>
      <c r="AZ28" s="49"/>
      <c r="BA28" s="44">
        <f>SUM(AV28:AZ28)</f>
        <v>0</v>
      </c>
      <c r="BB28" s="44">
        <f t="shared" si="16"/>
        <v>0</v>
      </c>
      <c r="BC28" s="75">
        <f t="shared" si="1"/>
      </c>
      <c r="BD28" s="43"/>
      <c r="BE28" s="49">
        <v>0.6</v>
      </c>
      <c r="BF28" s="49">
        <v>0.6</v>
      </c>
      <c r="BG28" s="49">
        <v>0.6</v>
      </c>
      <c r="BH28" s="49">
        <v>0.6</v>
      </c>
      <c r="BI28" s="49">
        <v>0.6</v>
      </c>
      <c r="BJ28" s="49"/>
      <c r="BK28" s="44">
        <f t="shared" si="2"/>
        <v>3</v>
      </c>
      <c r="BL28" s="49"/>
      <c r="BM28" s="49"/>
      <c r="BN28" s="49"/>
      <c r="BO28" s="49"/>
      <c r="BP28" s="49"/>
      <c r="BQ28" s="49"/>
      <c r="BR28" s="44">
        <f>SUM(BL28:BQ28)</f>
        <v>0</v>
      </c>
      <c r="BS28" s="49"/>
      <c r="BT28" s="49"/>
      <c r="BU28" s="49"/>
      <c r="BV28" s="49"/>
      <c r="BW28" s="49"/>
      <c r="BX28" s="44">
        <f>SUM(BS28:BW28)</f>
        <v>0</v>
      </c>
      <c r="BY28" s="49"/>
      <c r="BZ28" s="49"/>
      <c r="CA28" s="49"/>
      <c r="CB28" s="49"/>
      <c r="CC28" s="49"/>
      <c r="CD28" s="44">
        <f t="shared" si="3"/>
        <v>0</v>
      </c>
      <c r="CE28" s="44">
        <f t="shared" si="4"/>
        <v>3</v>
      </c>
      <c r="CF28" s="75">
        <f t="shared" si="5"/>
        <v>0.00032587725427169953</v>
      </c>
      <c r="CG28" s="43"/>
      <c r="CH28" s="49"/>
      <c r="CI28" s="44">
        <f t="shared" si="19"/>
        <v>0</v>
      </c>
      <c r="CJ28" s="44"/>
      <c r="CK28" s="49"/>
      <c r="CL28" s="49"/>
      <c r="CM28" s="49"/>
      <c r="CN28" s="44">
        <f t="shared" si="20"/>
        <v>0</v>
      </c>
      <c r="CO28" s="49"/>
      <c r="CP28" s="49"/>
      <c r="CQ28" s="49"/>
      <c r="CR28" s="49"/>
      <c r="CS28" s="49"/>
      <c r="CT28" s="49"/>
      <c r="CU28" s="49"/>
      <c r="CV28" s="49"/>
      <c r="CW28" s="49"/>
      <c r="CX28" s="49"/>
      <c r="CY28" s="49"/>
      <c r="CZ28" s="49"/>
      <c r="DA28" s="49"/>
      <c r="DB28" s="49"/>
      <c r="DC28" s="49"/>
      <c r="DD28" s="49"/>
      <c r="DE28" s="44">
        <f t="shared" si="21"/>
        <v>0</v>
      </c>
      <c r="DF28" s="44">
        <f t="shared" si="6"/>
        <v>0</v>
      </c>
      <c r="DG28" s="75">
        <f t="shared" si="7"/>
      </c>
    </row>
    <row r="29" spans="1:111" s="40" customFormat="1" ht="15">
      <c r="A29" s="50"/>
      <c r="B29" s="22" t="s">
        <v>65</v>
      </c>
      <c r="C29" s="1"/>
      <c r="D29" s="49"/>
      <c r="E29" s="49"/>
      <c r="F29" s="49"/>
      <c r="G29" s="49"/>
      <c r="H29" s="49"/>
      <c r="I29" s="49"/>
      <c r="J29" s="49"/>
      <c r="K29" s="49"/>
      <c r="L29" s="49"/>
      <c r="M29" s="49"/>
      <c r="N29" s="49"/>
      <c r="O29" s="44">
        <f>SUM(D29:N29)</f>
        <v>0</v>
      </c>
      <c r="P29" s="44"/>
      <c r="Q29" s="49"/>
      <c r="R29" s="49"/>
      <c r="S29" s="49"/>
      <c r="T29" s="44">
        <f>SUM(Q29:S29)</f>
        <v>0</v>
      </c>
      <c r="U29" s="49"/>
      <c r="V29" s="49"/>
      <c r="W29" s="49"/>
      <c r="X29" s="49"/>
      <c r="Y29" s="49"/>
      <c r="Z29" s="44">
        <f>SUM(U29:Y29)</f>
        <v>0</v>
      </c>
      <c r="AA29" s="44">
        <f>SUM(O29,P29,T29,Z29)</f>
        <v>0</v>
      </c>
      <c r="AB29" s="75">
        <f t="shared" si="0"/>
      </c>
      <c r="AC29" s="43"/>
      <c r="AD29" s="49"/>
      <c r="AE29" s="49"/>
      <c r="AF29" s="49"/>
      <c r="AG29" s="49"/>
      <c r="AH29" s="49"/>
      <c r="AI29" s="44">
        <f>SUM(AD29:AH29)</f>
        <v>0</v>
      </c>
      <c r="AJ29" s="49"/>
      <c r="AK29" s="49"/>
      <c r="AL29" s="49"/>
      <c r="AM29" s="49"/>
      <c r="AN29" s="49"/>
      <c r="AO29" s="44">
        <f>SUM(AJ29:AN29)</f>
        <v>0</v>
      </c>
      <c r="AP29" s="49"/>
      <c r="AQ29" s="49"/>
      <c r="AR29" s="49"/>
      <c r="AS29" s="49"/>
      <c r="AT29" s="49"/>
      <c r="AU29" s="44">
        <f>SUM(AP29:AT29)</f>
        <v>0</v>
      </c>
      <c r="AV29" s="49"/>
      <c r="AW29" s="49"/>
      <c r="AX29" s="49"/>
      <c r="AY29" s="49"/>
      <c r="AZ29" s="49"/>
      <c r="BA29" s="44">
        <f>SUM(AV29:AZ29)</f>
        <v>0</v>
      </c>
      <c r="BB29" s="44">
        <f>SUM(AI29,AO29,AU29,BA29)</f>
        <v>0</v>
      </c>
      <c r="BC29" s="75">
        <f t="shared" si="1"/>
      </c>
      <c r="BD29" s="43"/>
      <c r="BE29" s="49">
        <v>2</v>
      </c>
      <c r="BF29" s="49">
        <v>2</v>
      </c>
      <c r="BG29" s="49">
        <v>2</v>
      </c>
      <c r="BH29" s="49">
        <v>2</v>
      </c>
      <c r="BI29" s="49">
        <v>2</v>
      </c>
      <c r="BJ29" s="49"/>
      <c r="BK29" s="44">
        <f t="shared" si="2"/>
        <v>10</v>
      </c>
      <c r="BL29" s="49"/>
      <c r="BM29" s="49"/>
      <c r="BN29" s="49"/>
      <c r="BO29" s="49"/>
      <c r="BP29" s="49"/>
      <c r="BQ29" s="49"/>
      <c r="BR29" s="44">
        <f>SUM(BL29:BQ29)</f>
        <v>0</v>
      </c>
      <c r="BS29" s="49"/>
      <c r="BT29" s="49"/>
      <c r="BU29" s="49"/>
      <c r="BV29" s="49"/>
      <c r="BW29" s="49"/>
      <c r="BX29" s="44">
        <f>SUM(BS29:BW29)</f>
        <v>0</v>
      </c>
      <c r="BY29" s="49"/>
      <c r="BZ29" s="49"/>
      <c r="CA29" s="49"/>
      <c r="CB29" s="49"/>
      <c r="CC29" s="49"/>
      <c r="CD29" s="44">
        <f t="shared" si="3"/>
        <v>0</v>
      </c>
      <c r="CE29" s="44">
        <f t="shared" si="4"/>
        <v>10</v>
      </c>
      <c r="CF29" s="75">
        <f t="shared" si="5"/>
        <v>0.0010862575142389984</v>
      </c>
      <c r="CG29" s="43"/>
      <c r="CH29" s="49"/>
      <c r="CI29" s="44">
        <f t="shared" si="19"/>
        <v>0</v>
      </c>
      <c r="CJ29" s="44"/>
      <c r="CK29" s="49"/>
      <c r="CL29" s="49"/>
      <c r="CM29" s="49"/>
      <c r="CN29" s="44">
        <f t="shared" si="20"/>
        <v>0</v>
      </c>
      <c r="CO29" s="49"/>
      <c r="CP29" s="49"/>
      <c r="CQ29" s="49"/>
      <c r="CR29" s="49"/>
      <c r="CS29" s="49"/>
      <c r="CT29" s="49"/>
      <c r="CU29" s="49"/>
      <c r="CV29" s="49"/>
      <c r="CW29" s="49"/>
      <c r="CX29" s="49"/>
      <c r="CY29" s="49"/>
      <c r="CZ29" s="49"/>
      <c r="DA29" s="49"/>
      <c r="DB29" s="49"/>
      <c r="DC29" s="49"/>
      <c r="DD29" s="49"/>
      <c r="DE29" s="44">
        <f t="shared" si="21"/>
        <v>0</v>
      </c>
      <c r="DF29" s="44">
        <f t="shared" si="6"/>
        <v>0</v>
      </c>
      <c r="DG29" s="75">
        <f t="shared" si="7"/>
      </c>
    </row>
    <row r="30" spans="1:111" ht="15">
      <c r="A30" s="50"/>
      <c r="B30" s="22" t="s">
        <v>21</v>
      </c>
      <c r="C30" s="1"/>
      <c r="D30" s="49"/>
      <c r="E30" s="49"/>
      <c r="F30" s="49"/>
      <c r="G30" s="49"/>
      <c r="H30" s="49"/>
      <c r="I30" s="49"/>
      <c r="J30" s="49"/>
      <c r="K30" s="49"/>
      <c r="L30" s="49"/>
      <c r="M30" s="49"/>
      <c r="N30" s="49">
        <v>0.4</v>
      </c>
      <c r="O30" s="44">
        <f t="shared" si="8"/>
        <v>0.4</v>
      </c>
      <c r="P30" s="44"/>
      <c r="Q30" s="49"/>
      <c r="R30" s="49"/>
      <c r="S30" s="49"/>
      <c r="T30" s="44">
        <f t="shared" si="9"/>
        <v>0</v>
      </c>
      <c r="U30" s="49"/>
      <c r="V30" s="49"/>
      <c r="W30" s="49"/>
      <c r="X30" s="49"/>
      <c r="Y30" s="49"/>
      <c r="Z30" s="44">
        <f t="shared" si="10"/>
        <v>0</v>
      </c>
      <c r="AA30" s="44">
        <f t="shared" si="11"/>
        <v>0.4</v>
      </c>
      <c r="AB30" s="75">
        <f t="shared" si="0"/>
        <v>9.537371728772399E-05</v>
      </c>
      <c r="AC30" s="43"/>
      <c r="AD30" s="49">
        <v>0.3</v>
      </c>
      <c r="AE30" s="49">
        <v>0.3</v>
      </c>
      <c r="AF30" s="49">
        <v>1</v>
      </c>
      <c r="AG30" s="49">
        <v>1</v>
      </c>
      <c r="AH30" s="49">
        <v>4</v>
      </c>
      <c r="AI30" s="44">
        <f t="shared" si="12"/>
        <v>6.6</v>
      </c>
      <c r="AJ30" s="49"/>
      <c r="AK30" s="49"/>
      <c r="AL30" s="49"/>
      <c r="AM30" s="49"/>
      <c r="AN30" s="49"/>
      <c r="AO30" s="44">
        <f t="shared" si="13"/>
        <v>0</v>
      </c>
      <c r="AP30" s="49"/>
      <c r="AQ30" s="49"/>
      <c r="AR30" s="49"/>
      <c r="AS30" s="49"/>
      <c r="AT30" s="49"/>
      <c r="AU30" s="44">
        <f t="shared" si="14"/>
        <v>0</v>
      </c>
      <c r="AV30" s="49"/>
      <c r="AW30" s="49"/>
      <c r="AX30" s="49"/>
      <c r="AY30" s="49"/>
      <c r="AZ30" s="49"/>
      <c r="BA30" s="44">
        <f t="shared" si="15"/>
        <v>0</v>
      </c>
      <c r="BB30" s="44">
        <f t="shared" si="16"/>
        <v>6.6</v>
      </c>
      <c r="BC30" s="75">
        <f t="shared" si="1"/>
        <v>0.0008878138341479656</v>
      </c>
      <c r="BD30" s="43"/>
      <c r="BE30" s="49">
        <v>4</v>
      </c>
      <c r="BF30" s="49">
        <v>4</v>
      </c>
      <c r="BG30" s="49"/>
      <c r="BH30" s="49"/>
      <c r="BI30" s="49"/>
      <c r="BJ30" s="49"/>
      <c r="BK30" s="44">
        <f t="shared" si="2"/>
        <v>8</v>
      </c>
      <c r="BL30" s="49"/>
      <c r="BM30" s="49"/>
      <c r="BN30" s="49"/>
      <c r="BO30" s="49"/>
      <c r="BP30" s="49"/>
      <c r="BQ30" s="49"/>
      <c r="BR30" s="44">
        <f t="shared" si="17"/>
        <v>0</v>
      </c>
      <c r="BS30" s="49"/>
      <c r="BT30" s="49"/>
      <c r="BU30" s="49"/>
      <c r="BV30" s="49"/>
      <c r="BW30" s="49"/>
      <c r="BX30" s="44">
        <f t="shared" si="18"/>
        <v>0</v>
      </c>
      <c r="BY30" s="49"/>
      <c r="BZ30" s="49"/>
      <c r="CA30" s="49"/>
      <c r="CB30" s="49"/>
      <c r="CC30" s="49"/>
      <c r="CD30" s="44">
        <f t="shared" si="3"/>
        <v>0</v>
      </c>
      <c r="CE30" s="44">
        <f t="shared" si="4"/>
        <v>8</v>
      </c>
      <c r="CF30" s="75">
        <f t="shared" si="5"/>
        <v>0.0008690060113911987</v>
      </c>
      <c r="CG30" s="43"/>
      <c r="CH30" s="49"/>
      <c r="CI30" s="44">
        <f t="shared" si="19"/>
        <v>0</v>
      </c>
      <c r="CJ30" s="44"/>
      <c r="CK30" s="49"/>
      <c r="CL30" s="49"/>
      <c r="CM30" s="49"/>
      <c r="CN30" s="44">
        <f t="shared" si="20"/>
        <v>0</v>
      </c>
      <c r="CO30" s="49"/>
      <c r="CP30" s="49"/>
      <c r="CQ30" s="49"/>
      <c r="CR30" s="49"/>
      <c r="CS30" s="49"/>
      <c r="CT30" s="49"/>
      <c r="CU30" s="49"/>
      <c r="CV30" s="49"/>
      <c r="CW30" s="49"/>
      <c r="CX30" s="49"/>
      <c r="CY30" s="49"/>
      <c r="CZ30" s="49"/>
      <c r="DA30" s="49"/>
      <c r="DB30" s="49"/>
      <c r="DC30" s="49"/>
      <c r="DD30" s="49"/>
      <c r="DE30" s="44">
        <f t="shared" si="21"/>
        <v>0</v>
      </c>
      <c r="DF30" s="44">
        <f t="shared" si="6"/>
        <v>0</v>
      </c>
      <c r="DG30" s="75">
        <f t="shared" si="7"/>
      </c>
    </row>
    <row r="31" spans="1:111" ht="15">
      <c r="A31" s="50"/>
      <c r="B31" s="22" t="s">
        <v>22</v>
      </c>
      <c r="C31" s="1"/>
      <c r="D31" s="49"/>
      <c r="E31" s="49"/>
      <c r="F31" s="49"/>
      <c r="G31" s="49"/>
      <c r="H31" s="49"/>
      <c r="I31" s="49"/>
      <c r="J31" s="49"/>
      <c r="K31" s="49"/>
      <c r="L31" s="49"/>
      <c r="M31" s="49"/>
      <c r="N31" s="49"/>
      <c r="O31" s="44">
        <f t="shared" si="8"/>
        <v>0</v>
      </c>
      <c r="P31" s="44"/>
      <c r="Q31" s="49"/>
      <c r="R31" s="49"/>
      <c r="S31" s="49">
        <v>8</v>
      </c>
      <c r="T31" s="44">
        <f t="shared" si="9"/>
        <v>8</v>
      </c>
      <c r="U31" s="49"/>
      <c r="V31" s="49"/>
      <c r="W31" s="49"/>
      <c r="X31" s="49"/>
      <c r="Y31" s="49"/>
      <c r="Z31" s="44">
        <f t="shared" si="10"/>
        <v>0</v>
      </c>
      <c r="AA31" s="44">
        <f t="shared" si="11"/>
        <v>8</v>
      </c>
      <c r="AB31" s="75">
        <f t="shared" si="0"/>
        <v>0.0019074743457544797</v>
      </c>
      <c r="AC31" s="43"/>
      <c r="AD31" s="49"/>
      <c r="AE31" s="49"/>
      <c r="AF31" s="49"/>
      <c r="AG31" s="49"/>
      <c r="AH31" s="49"/>
      <c r="AI31" s="44">
        <f t="shared" si="12"/>
        <v>0</v>
      </c>
      <c r="AJ31" s="49"/>
      <c r="AK31" s="49"/>
      <c r="AL31" s="49"/>
      <c r="AM31" s="49"/>
      <c r="AN31" s="49"/>
      <c r="AO31" s="44">
        <f t="shared" si="13"/>
        <v>0</v>
      </c>
      <c r="AP31" s="49">
        <v>8</v>
      </c>
      <c r="AQ31" s="49">
        <v>8</v>
      </c>
      <c r="AR31" s="49">
        <v>8</v>
      </c>
      <c r="AS31" s="49">
        <v>8</v>
      </c>
      <c r="AT31" s="49">
        <v>8</v>
      </c>
      <c r="AU31" s="44">
        <f t="shared" si="14"/>
        <v>40</v>
      </c>
      <c r="AV31" s="49"/>
      <c r="AW31" s="49"/>
      <c r="AX31" s="49"/>
      <c r="AY31" s="49"/>
      <c r="AZ31" s="49"/>
      <c r="BA31" s="44">
        <f t="shared" si="15"/>
        <v>0</v>
      </c>
      <c r="BB31" s="44">
        <f t="shared" si="16"/>
        <v>40</v>
      </c>
      <c r="BC31" s="75">
        <f t="shared" si="1"/>
        <v>0.005380689903927064</v>
      </c>
      <c r="BD31" s="43"/>
      <c r="BE31" s="49"/>
      <c r="BF31" s="49"/>
      <c r="BG31" s="49"/>
      <c r="BH31" s="49"/>
      <c r="BI31" s="49"/>
      <c r="BJ31" s="49"/>
      <c r="BK31" s="44">
        <f t="shared" si="2"/>
        <v>0</v>
      </c>
      <c r="BL31" s="49"/>
      <c r="BM31" s="49"/>
      <c r="BN31" s="49"/>
      <c r="BO31" s="49"/>
      <c r="BP31" s="49"/>
      <c r="BQ31" s="49"/>
      <c r="BR31" s="44">
        <f t="shared" si="17"/>
        <v>0</v>
      </c>
      <c r="BS31" s="49">
        <v>8</v>
      </c>
      <c r="BT31" s="49">
        <v>8</v>
      </c>
      <c r="BU31" s="49">
        <v>8</v>
      </c>
      <c r="BV31" s="49">
        <v>8</v>
      </c>
      <c r="BW31" s="49">
        <v>0</v>
      </c>
      <c r="BX31" s="44">
        <f t="shared" si="18"/>
        <v>32</v>
      </c>
      <c r="BY31" s="49"/>
      <c r="BZ31" s="49"/>
      <c r="CA31" s="49"/>
      <c r="CB31" s="49"/>
      <c r="CC31" s="49"/>
      <c r="CD31" s="44">
        <f t="shared" si="3"/>
        <v>0</v>
      </c>
      <c r="CE31" s="44">
        <f t="shared" si="4"/>
        <v>32</v>
      </c>
      <c r="CF31" s="75">
        <f t="shared" si="5"/>
        <v>0.003476024045564795</v>
      </c>
      <c r="CG31" s="43"/>
      <c r="CH31" s="49"/>
      <c r="CI31" s="44">
        <f t="shared" si="19"/>
        <v>0</v>
      </c>
      <c r="CJ31" s="44"/>
      <c r="CK31" s="49"/>
      <c r="CL31" s="49"/>
      <c r="CM31" s="49"/>
      <c r="CN31" s="44">
        <f t="shared" si="20"/>
        <v>0</v>
      </c>
      <c r="CO31" s="49"/>
      <c r="CP31" s="49"/>
      <c r="CQ31" s="49"/>
      <c r="CR31" s="49"/>
      <c r="CS31" s="49"/>
      <c r="CT31" s="49"/>
      <c r="CU31" s="49"/>
      <c r="CV31" s="49"/>
      <c r="CW31" s="49"/>
      <c r="CX31" s="49"/>
      <c r="CY31" s="49"/>
      <c r="CZ31" s="49"/>
      <c r="DA31" s="49"/>
      <c r="DB31" s="49"/>
      <c r="DC31" s="49"/>
      <c r="DD31" s="49"/>
      <c r="DE31" s="44">
        <f t="shared" si="21"/>
        <v>0</v>
      </c>
      <c r="DF31" s="44">
        <f t="shared" si="6"/>
        <v>0</v>
      </c>
      <c r="DG31" s="75">
        <f t="shared" si="7"/>
      </c>
    </row>
    <row r="32" spans="1:111" ht="15">
      <c r="A32" s="50"/>
      <c r="B32" s="22" t="s">
        <v>23</v>
      </c>
      <c r="C32" s="1"/>
      <c r="D32" s="49"/>
      <c r="E32" s="49"/>
      <c r="F32" s="49"/>
      <c r="G32" s="49"/>
      <c r="H32" s="49"/>
      <c r="I32" s="49"/>
      <c r="J32" s="49"/>
      <c r="K32" s="49"/>
      <c r="L32" s="49"/>
      <c r="M32" s="49"/>
      <c r="N32" s="49"/>
      <c r="O32" s="44">
        <f t="shared" si="8"/>
        <v>0</v>
      </c>
      <c r="P32" s="44"/>
      <c r="Q32" s="49"/>
      <c r="R32" s="49"/>
      <c r="S32" s="49"/>
      <c r="T32" s="44">
        <f t="shared" si="9"/>
        <v>0</v>
      </c>
      <c r="U32" s="49">
        <v>0</v>
      </c>
      <c r="V32" s="49">
        <v>0.96</v>
      </c>
      <c r="W32" s="49">
        <v>0.96141</v>
      </c>
      <c r="X32" s="49">
        <v>0.953425</v>
      </c>
      <c r="Y32" s="49">
        <v>0.917161</v>
      </c>
      <c r="Z32" s="44">
        <f t="shared" si="10"/>
        <v>3.791996</v>
      </c>
      <c r="AA32" s="44">
        <f t="shared" si="11"/>
        <v>3.791996</v>
      </c>
      <c r="AB32" s="75">
        <f t="shared" si="0"/>
        <v>0.0009041418861504506</v>
      </c>
      <c r="AC32" s="41"/>
      <c r="AD32" s="49"/>
      <c r="AE32" s="49"/>
      <c r="AF32" s="49"/>
      <c r="AG32" s="49"/>
      <c r="AH32" s="49"/>
      <c r="AI32" s="44">
        <f t="shared" si="12"/>
        <v>0</v>
      </c>
      <c r="AJ32" s="49"/>
      <c r="AK32" s="49"/>
      <c r="AL32" s="49"/>
      <c r="AM32" s="49"/>
      <c r="AN32" s="49"/>
      <c r="AO32" s="44">
        <f t="shared" si="13"/>
        <v>0</v>
      </c>
      <c r="AP32" s="49"/>
      <c r="AQ32" s="49"/>
      <c r="AR32" s="49"/>
      <c r="AS32" s="49"/>
      <c r="AT32" s="49"/>
      <c r="AU32" s="44">
        <f t="shared" si="14"/>
        <v>0</v>
      </c>
      <c r="AV32" s="49">
        <v>0.877999</v>
      </c>
      <c r="AW32" s="49">
        <v>0.839051</v>
      </c>
      <c r="AX32" s="49">
        <v>0.807279</v>
      </c>
      <c r="AY32" s="49">
        <v>0.769774</v>
      </c>
      <c r="AZ32" s="49">
        <v>0.732938</v>
      </c>
      <c r="BA32" s="44">
        <f t="shared" si="15"/>
        <v>4.027041</v>
      </c>
      <c r="BB32" s="44">
        <f t="shared" si="16"/>
        <v>4.027041</v>
      </c>
      <c r="BC32" s="75">
        <f t="shared" si="1"/>
        <v>0.0005417064712850087</v>
      </c>
      <c r="BD32" s="41"/>
      <c r="BE32" s="49"/>
      <c r="BF32" s="49"/>
      <c r="BG32" s="49"/>
      <c r="BH32" s="49"/>
      <c r="BI32" s="49"/>
      <c r="BJ32" s="49"/>
      <c r="BK32" s="44">
        <f t="shared" si="2"/>
        <v>0</v>
      </c>
      <c r="BL32" s="49"/>
      <c r="BM32" s="49"/>
      <c r="BN32" s="49"/>
      <c r="BO32" s="49"/>
      <c r="BP32" s="49"/>
      <c r="BQ32" s="49"/>
      <c r="BR32" s="44">
        <f t="shared" si="17"/>
        <v>0</v>
      </c>
      <c r="BS32" s="49"/>
      <c r="BT32" s="49"/>
      <c r="BU32" s="49"/>
      <c r="BV32" s="49"/>
      <c r="BW32" s="49"/>
      <c r="BX32" s="44">
        <f t="shared" si="18"/>
        <v>0</v>
      </c>
      <c r="BY32" s="49">
        <v>0.713584</v>
      </c>
      <c r="BZ32" s="49">
        <v>0.678025</v>
      </c>
      <c r="CA32" s="49">
        <v>1</v>
      </c>
      <c r="CB32" s="49">
        <v>1</v>
      </c>
      <c r="CC32" s="49">
        <v>1</v>
      </c>
      <c r="CD32" s="44">
        <f t="shared" si="3"/>
        <v>4.391609</v>
      </c>
      <c r="CE32" s="44">
        <f t="shared" si="4"/>
        <v>4.391609</v>
      </c>
      <c r="CF32" s="75">
        <f t="shared" si="5"/>
        <v>0.0004770418275849614</v>
      </c>
      <c r="CG32" s="41"/>
      <c r="CH32" s="49"/>
      <c r="CI32" s="44">
        <f t="shared" si="19"/>
        <v>0</v>
      </c>
      <c r="CJ32" s="44"/>
      <c r="CK32" s="49"/>
      <c r="CL32" s="49"/>
      <c r="CM32" s="49"/>
      <c r="CN32" s="44">
        <f t="shared" si="20"/>
        <v>0</v>
      </c>
      <c r="CO32" s="49">
        <v>1</v>
      </c>
      <c r="CP32" s="49">
        <v>1</v>
      </c>
      <c r="CQ32" s="49">
        <v>1</v>
      </c>
      <c r="CR32" s="49">
        <v>1</v>
      </c>
      <c r="CS32" s="49">
        <v>1</v>
      </c>
      <c r="CT32" s="49">
        <v>1</v>
      </c>
      <c r="CU32" s="49">
        <v>0</v>
      </c>
      <c r="CV32" s="49">
        <v>0</v>
      </c>
      <c r="CW32" s="49">
        <v>0</v>
      </c>
      <c r="CX32" s="49">
        <v>0</v>
      </c>
      <c r="CY32" s="49"/>
      <c r="CZ32" s="49"/>
      <c r="DA32" s="49"/>
      <c r="DB32" s="49"/>
      <c r="DC32" s="49"/>
      <c r="DD32" s="49"/>
      <c r="DE32" s="44">
        <f t="shared" si="21"/>
        <v>6</v>
      </c>
      <c r="DF32" s="44">
        <f t="shared" si="6"/>
        <v>6</v>
      </c>
      <c r="DG32" s="75">
        <f t="shared" si="7"/>
        <v>0.002474708095617297</v>
      </c>
    </row>
    <row r="33" spans="1:111" ht="15">
      <c r="A33" s="50"/>
      <c r="B33" s="22" t="s">
        <v>24</v>
      </c>
      <c r="C33" s="1"/>
      <c r="D33" s="49"/>
      <c r="E33" s="49"/>
      <c r="F33" s="49"/>
      <c r="G33" s="49"/>
      <c r="H33" s="49"/>
      <c r="I33" s="49"/>
      <c r="J33" s="49"/>
      <c r="K33" s="49"/>
      <c r="L33" s="49">
        <v>40.53621</v>
      </c>
      <c r="M33" s="49"/>
      <c r="N33" s="49">
        <v>2.6658</v>
      </c>
      <c r="O33" s="44">
        <f t="shared" si="8"/>
        <v>43.202009999999994</v>
      </c>
      <c r="P33" s="44"/>
      <c r="Q33" s="49"/>
      <c r="R33" s="49"/>
      <c r="S33" s="49"/>
      <c r="T33" s="44">
        <f t="shared" si="9"/>
        <v>0</v>
      </c>
      <c r="U33" s="49">
        <v>11.555425</v>
      </c>
      <c r="V33" s="49">
        <v>11.743236</v>
      </c>
      <c r="W33" s="49">
        <v>11.854274279999998</v>
      </c>
      <c r="X33" s="49">
        <v>11.6254726375</v>
      </c>
      <c r="Y33" s="49">
        <v>11.2240475025</v>
      </c>
      <c r="Z33" s="44">
        <f t="shared" si="10"/>
        <v>58.00245541999999</v>
      </c>
      <c r="AA33" s="44">
        <f t="shared" si="11"/>
        <v>101.20446541999999</v>
      </c>
      <c r="AB33" s="75">
        <f t="shared" si="0"/>
        <v>0.024130615183055794</v>
      </c>
      <c r="AC33" s="41"/>
      <c r="AD33" s="49"/>
      <c r="AE33" s="49"/>
      <c r="AF33" s="49"/>
      <c r="AG33" s="49"/>
      <c r="AH33" s="49"/>
      <c r="AI33" s="44">
        <f t="shared" si="12"/>
        <v>0</v>
      </c>
      <c r="AJ33" s="49"/>
      <c r="AK33" s="49"/>
      <c r="AL33" s="49"/>
      <c r="AM33" s="49"/>
      <c r="AN33" s="49"/>
      <c r="AO33" s="44">
        <f t="shared" si="13"/>
        <v>0</v>
      </c>
      <c r="AP33" s="49"/>
      <c r="AQ33" s="49"/>
      <c r="AR33" s="49"/>
      <c r="AS33" s="49"/>
      <c r="AT33" s="49"/>
      <c r="AU33" s="44">
        <f t="shared" si="14"/>
        <v>0</v>
      </c>
      <c r="AV33" s="49">
        <v>10.8314395025</v>
      </c>
      <c r="AW33" s="49">
        <v>10.4551057575</v>
      </c>
      <c r="AX33" s="49">
        <v>10.149450186250002</v>
      </c>
      <c r="AY33" s="49">
        <v>9.890846316500001</v>
      </c>
      <c r="AZ33" s="49">
        <v>9.359134133749999</v>
      </c>
      <c r="BA33" s="44">
        <f t="shared" si="15"/>
        <v>50.685975896500004</v>
      </c>
      <c r="BB33" s="44">
        <f t="shared" si="16"/>
        <v>50.685975896500004</v>
      </c>
      <c r="BC33" s="75">
        <f t="shared" si="1"/>
        <v>0.006818137969424703</v>
      </c>
      <c r="BD33" s="41"/>
      <c r="BE33" s="49"/>
      <c r="BF33" s="49"/>
      <c r="BG33" s="49"/>
      <c r="BH33" s="49"/>
      <c r="BI33" s="49"/>
      <c r="BJ33" s="49"/>
      <c r="BK33" s="44">
        <f t="shared" si="2"/>
        <v>0</v>
      </c>
      <c r="BL33" s="49"/>
      <c r="BM33" s="49"/>
      <c r="BN33" s="49"/>
      <c r="BO33" s="49"/>
      <c r="BP33" s="49"/>
      <c r="BQ33" s="49"/>
      <c r="BR33" s="44">
        <f t="shared" si="17"/>
        <v>0</v>
      </c>
      <c r="BS33" s="49"/>
      <c r="BT33" s="49"/>
      <c r="BU33" s="49"/>
      <c r="BV33" s="49"/>
      <c r="BW33" s="49"/>
      <c r="BX33" s="44">
        <f t="shared" si="18"/>
        <v>0</v>
      </c>
      <c r="BY33" s="49">
        <v>9.02947499375</v>
      </c>
      <c r="BZ33" s="49">
        <v>12.018564</v>
      </c>
      <c r="CA33" s="49">
        <v>12.018564</v>
      </c>
      <c r="CB33" s="49">
        <v>12.018564</v>
      </c>
      <c r="CC33" s="49">
        <v>12.018564</v>
      </c>
      <c r="CD33" s="44">
        <f t="shared" si="3"/>
        <v>57.10373099374999</v>
      </c>
      <c r="CE33" s="44">
        <f t="shared" si="4"/>
        <v>57.10373099374999</v>
      </c>
      <c r="CF33" s="75">
        <f t="shared" si="5"/>
        <v>0.006202935688304332</v>
      </c>
      <c r="CG33" s="41"/>
      <c r="CH33" s="49"/>
      <c r="CI33" s="44">
        <f t="shared" si="19"/>
        <v>0</v>
      </c>
      <c r="CJ33" s="44"/>
      <c r="CK33" s="49"/>
      <c r="CL33" s="49"/>
      <c r="CM33" s="49"/>
      <c r="CN33" s="44">
        <f t="shared" si="20"/>
        <v>0</v>
      </c>
      <c r="CO33" s="49">
        <v>12.018564</v>
      </c>
      <c r="CP33" s="49">
        <v>12.018564</v>
      </c>
      <c r="CQ33" s="49">
        <v>12.018564</v>
      </c>
      <c r="CR33" s="49">
        <v>12.018564</v>
      </c>
      <c r="CS33" s="49">
        <v>12.018564</v>
      </c>
      <c r="CT33" s="49">
        <v>0</v>
      </c>
      <c r="CU33" s="49">
        <v>0</v>
      </c>
      <c r="CV33" s="49">
        <v>0</v>
      </c>
      <c r="CW33" s="49">
        <v>0</v>
      </c>
      <c r="CX33" s="49">
        <v>0</v>
      </c>
      <c r="CY33" s="49"/>
      <c r="CZ33" s="49"/>
      <c r="DA33" s="49"/>
      <c r="DB33" s="49"/>
      <c r="DC33" s="49"/>
      <c r="DD33" s="49"/>
      <c r="DE33" s="44">
        <f t="shared" si="21"/>
        <v>60.092819999999996</v>
      </c>
      <c r="DF33" s="44">
        <f t="shared" si="6"/>
        <v>60.092819999999996</v>
      </c>
      <c r="DG33" s="75">
        <f t="shared" si="7"/>
        <v>0.024785364690412166</v>
      </c>
    </row>
    <row r="34" spans="1:111" ht="15">
      <c r="A34" s="50"/>
      <c r="B34" s="22" t="s">
        <v>39</v>
      </c>
      <c r="C34" s="1"/>
      <c r="D34" s="49"/>
      <c r="E34" s="49">
        <v>1.892133</v>
      </c>
      <c r="F34" s="49">
        <v>1.1148</v>
      </c>
      <c r="G34" s="49">
        <v>2.385182</v>
      </c>
      <c r="H34" s="49">
        <v>4.93143</v>
      </c>
      <c r="I34" s="49">
        <v>12.663401</v>
      </c>
      <c r="J34" s="49">
        <v>14.593975</v>
      </c>
      <c r="K34" s="49">
        <v>15.514976</v>
      </c>
      <c r="L34" s="49">
        <v>19.151976</v>
      </c>
      <c r="M34" s="49">
        <v>13.80099952</v>
      </c>
      <c r="N34" s="49">
        <v>36.48749749</v>
      </c>
      <c r="O34" s="44">
        <f t="shared" si="8"/>
        <v>122.53637001000001</v>
      </c>
      <c r="P34" s="44"/>
      <c r="Q34" s="49"/>
      <c r="R34" s="49"/>
      <c r="S34" s="49"/>
      <c r="T34" s="44">
        <f t="shared" si="9"/>
        <v>0</v>
      </c>
      <c r="U34" s="49">
        <v>0</v>
      </c>
      <c r="V34" s="49">
        <v>2.44242911</v>
      </c>
      <c r="W34" s="49">
        <v>2.4794110019186695</v>
      </c>
      <c r="X34" s="49">
        <v>2.4728746750000004</v>
      </c>
      <c r="Y34" s="49">
        <v>2.394173252</v>
      </c>
      <c r="Z34" s="44">
        <f t="shared" si="10"/>
        <v>9.78888803891867</v>
      </c>
      <c r="AA34" s="44">
        <f t="shared" si="11"/>
        <v>132.32525804891867</v>
      </c>
      <c r="AB34" s="75">
        <f t="shared" si="0"/>
        <v>0.03155087937795673</v>
      </c>
      <c r="AC34" s="41"/>
      <c r="AD34" s="49">
        <v>38.47299782</v>
      </c>
      <c r="AE34" s="49">
        <v>54.22124698</v>
      </c>
      <c r="AF34" s="49">
        <v>55.59008048999999</v>
      </c>
      <c r="AG34" s="49">
        <v>65.15</v>
      </c>
      <c r="AH34" s="49">
        <v>41.475</v>
      </c>
      <c r="AI34" s="44">
        <f t="shared" si="12"/>
        <v>254.90932529</v>
      </c>
      <c r="AJ34" s="49"/>
      <c r="AK34" s="49"/>
      <c r="AL34" s="49"/>
      <c r="AM34" s="49"/>
      <c r="AN34" s="49"/>
      <c r="AO34" s="44">
        <f t="shared" si="13"/>
        <v>0</v>
      </c>
      <c r="AP34" s="49"/>
      <c r="AQ34" s="49"/>
      <c r="AR34" s="49"/>
      <c r="AS34" s="49"/>
      <c r="AT34" s="49"/>
      <c r="AU34" s="44">
        <f t="shared" si="14"/>
        <v>0</v>
      </c>
      <c r="AV34" s="49">
        <v>2.311040365</v>
      </c>
      <c r="AW34" s="49">
        <v>2.225028711</v>
      </c>
      <c r="AX34" s="49">
        <v>2.1576288955000003</v>
      </c>
      <c r="AY34" s="49">
        <v>2.0770825855</v>
      </c>
      <c r="AZ34" s="49">
        <v>1.9878694375000003</v>
      </c>
      <c r="BA34" s="44">
        <f t="shared" si="15"/>
        <v>10.7586499945</v>
      </c>
      <c r="BB34" s="44">
        <f t="shared" si="16"/>
        <v>265.6679752845</v>
      </c>
      <c r="BC34" s="75">
        <f t="shared" si="1"/>
        <v>0.035736924810251355</v>
      </c>
      <c r="BD34" s="41"/>
      <c r="BE34" s="49">
        <v>36.3912</v>
      </c>
      <c r="BF34" s="49"/>
      <c r="BG34" s="49"/>
      <c r="BH34" s="49"/>
      <c r="BI34" s="49"/>
      <c r="BJ34" s="49">
        <v>150.83201219</v>
      </c>
      <c r="BK34" s="44">
        <f t="shared" si="2"/>
        <v>187.22321219</v>
      </c>
      <c r="BL34" s="49"/>
      <c r="BM34" s="49"/>
      <c r="BN34" s="49"/>
      <c r="BO34" s="49"/>
      <c r="BP34" s="49"/>
      <c r="BQ34" s="49"/>
      <c r="BR34" s="44">
        <f t="shared" si="17"/>
        <v>0</v>
      </c>
      <c r="BS34" s="49"/>
      <c r="BT34" s="49"/>
      <c r="BU34" s="49"/>
      <c r="BV34" s="49"/>
      <c r="BW34" s="49"/>
      <c r="BX34" s="44">
        <f t="shared" si="18"/>
        <v>0</v>
      </c>
      <c r="BY34" s="49">
        <v>1.9153387348</v>
      </c>
      <c r="BZ34" s="49">
        <v>1.8700442275</v>
      </c>
      <c r="CA34" s="49">
        <v>2.515543</v>
      </c>
      <c r="CB34" s="49">
        <v>2.515543</v>
      </c>
      <c r="CC34" s="49">
        <v>2.515543</v>
      </c>
      <c r="CD34" s="44">
        <f t="shared" si="3"/>
        <v>11.332011962300001</v>
      </c>
      <c r="CE34" s="44">
        <f t="shared" si="4"/>
        <v>198.5552241523</v>
      </c>
      <c r="CF34" s="75">
        <f t="shared" si="5"/>
        <v>0.021568210422684454</v>
      </c>
      <c r="CG34" s="41"/>
      <c r="CH34" s="49"/>
      <c r="CI34" s="44">
        <f t="shared" si="19"/>
        <v>0</v>
      </c>
      <c r="CJ34" s="44"/>
      <c r="CK34" s="49"/>
      <c r="CL34" s="49"/>
      <c r="CM34" s="49"/>
      <c r="CN34" s="44">
        <f t="shared" si="20"/>
        <v>0</v>
      </c>
      <c r="CO34" s="49">
        <v>2.515543</v>
      </c>
      <c r="CP34" s="49">
        <v>0</v>
      </c>
      <c r="CQ34" s="49">
        <v>0</v>
      </c>
      <c r="CR34" s="49">
        <v>0</v>
      </c>
      <c r="CS34" s="49">
        <v>0</v>
      </c>
      <c r="CT34" s="49">
        <v>0</v>
      </c>
      <c r="CU34" s="49">
        <v>0</v>
      </c>
      <c r="CV34" s="49">
        <v>0</v>
      </c>
      <c r="CW34" s="49">
        <v>0</v>
      </c>
      <c r="CX34" s="49">
        <v>0</v>
      </c>
      <c r="CY34" s="49"/>
      <c r="CZ34" s="49"/>
      <c r="DA34" s="49"/>
      <c r="DB34" s="49"/>
      <c r="DC34" s="49"/>
      <c r="DD34" s="49"/>
      <c r="DE34" s="44">
        <f t="shared" si="21"/>
        <v>2.515543</v>
      </c>
      <c r="DF34" s="44">
        <f t="shared" si="6"/>
        <v>2.515543</v>
      </c>
      <c r="DG34" s="75">
        <f t="shared" si="7"/>
        <v>0.0010375391044955703</v>
      </c>
    </row>
    <row r="35" spans="1:111" s="40" customFormat="1" ht="15">
      <c r="A35" s="50"/>
      <c r="B35" s="22" t="s">
        <v>99</v>
      </c>
      <c r="C35" s="1"/>
      <c r="D35" s="49"/>
      <c r="E35" s="49"/>
      <c r="F35" s="49"/>
      <c r="G35" s="49"/>
      <c r="H35" s="49"/>
      <c r="I35" s="49"/>
      <c r="J35" s="49"/>
      <c r="K35" s="49"/>
      <c r="L35" s="49"/>
      <c r="M35" s="49"/>
      <c r="N35" s="49"/>
      <c r="O35" s="44">
        <f t="shared" si="8"/>
        <v>0</v>
      </c>
      <c r="P35" s="44"/>
      <c r="Q35" s="49"/>
      <c r="R35" s="49"/>
      <c r="S35" s="49"/>
      <c r="T35" s="44">
        <f t="shared" si="9"/>
        <v>0</v>
      </c>
      <c r="U35" s="49"/>
      <c r="V35" s="49"/>
      <c r="W35" s="49"/>
      <c r="X35" s="49"/>
      <c r="Y35" s="49"/>
      <c r="Z35" s="44">
        <f t="shared" si="10"/>
        <v>0</v>
      </c>
      <c r="AA35" s="44">
        <f t="shared" si="11"/>
        <v>0</v>
      </c>
      <c r="AB35" s="75">
        <f t="shared" si="0"/>
      </c>
      <c r="AC35" s="41"/>
      <c r="AD35" s="49"/>
      <c r="AE35" s="49"/>
      <c r="AF35" s="49"/>
      <c r="AG35" s="49"/>
      <c r="AH35" s="49"/>
      <c r="AI35" s="44">
        <f t="shared" si="12"/>
        <v>0</v>
      </c>
      <c r="AJ35" s="49"/>
      <c r="AK35" s="49"/>
      <c r="AL35" s="49"/>
      <c r="AM35" s="49"/>
      <c r="AN35" s="49"/>
      <c r="AO35" s="44">
        <f t="shared" si="13"/>
        <v>0</v>
      </c>
      <c r="AP35" s="49"/>
      <c r="AQ35" s="49"/>
      <c r="AR35" s="49"/>
      <c r="AS35" s="49"/>
      <c r="AT35" s="49"/>
      <c r="AU35" s="44">
        <f t="shared" si="14"/>
        <v>0</v>
      </c>
      <c r="AV35" s="49"/>
      <c r="AW35" s="49"/>
      <c r="AX35" s="49"/>
      <c r="AY35" s="49"/>
      <c r="AZ35" s="49"/>
      <c r="BA35" s="44">
        <f t="shared" si="15"/>
        <v>0</v>
      </c>
      <c r="BB35" s="44">
        <f t="shared" si="16"/>
        <v>0</v>
      </c>
      <c r="BC35" s="75">
        <f t="shared" si="1"/>
      </c>
      <c r="BD35" s="41"/>
      <c r="BE35" s="49">
        <v>1.5797792</v>
      </c>
      <c r="BF35" s="49"/>
      <c r="BG35" s="49"/>
      <c r="BH35" s="49">
        <v>0.408</v>
      </c>
      <c r="BI35" s="49"/>
      <c r="BJ35" s="49"/>
      <c r="BK35" s="44">
        <f t="shared" si="2"/>
        <v>1.9877791999999999</v>
      </c>
      <c r="BL35" s="49"/>
      <c r="BM35" s="49"/>
      <c r="BN35" s="49"/>
      <c r="BO35" s="49"/>
      <c r="BP35" s="49"/>
      <c r="BQ35" s="49"/>
      <c r="BR35" s="44">
        <f t="shared" si="17"/>
        <v>0</v>
      </c>
      <c r="BS35" s="49"/>
      <c r="BT35" s="49"/>
      <c r="BU35" s="49"/>
      <c r="BV35" s="49"/>
      <c r="BW35" s="49"/>
      <c r="BX35" s="44">
        <f t="shared" si="18"/>
        <v>0</v>
      </c>
      <c r="BY35" s="49"/>
      <c r="BZ35" s="49"/>
      <c r="CA35" s="49"/>
      <c r="CB35" s="49"/>
      <c r="CC35" s="49"/>
      <c r="CD35" s="44">
        <f t="shared" si="3"/>
        <v>0</v>
      </c>
      <c r="CE35" s="44">
        <f t="shared" si="4"/>
        <v>1.9877791999999999</v>
      </c>
      <c r="CF35" s="75">
        <f t="shared" si="5"/>
        <v>0.00021592400926479847</v>
      </c>
      <c r="CG35" s="41"/>
      <c r="CH35" s="49"/>
      <c r="CI35" s="44">
        <f t="shared" si="19"/>
        <v>0</v>
      </c>
      <c r="CJ35" s="44"/>
      <c r="CK35" s="49"/>
      <c r="CL35" s="49"/>
      <c r="CM35" s="49"/>
      <c r="CN35" s="44">
        <f t="shared" si="20"/>
        <v>0</v>
      </c>
      <c r="CO35" s="49"/>
      <c r="CP35" s="49"/>
      <c r="CQ35" s="49"/>
      <c r="CR35" s="49"/>
      <c r="CS35" s="49"/>
      <c r="CT35" s="49"/>
      <c r="CU35" s="49"/>
      <c r="CV35" s="49"/>
      <c r="CW35" s="49"/>
      <c r="CX35" s="49"/>
      <c r="CY35" s="49"/>
      <c r="CZ35" s="49"/>
      <c r="DA35" s="49"/>
      <c r="DB35" s="49"/>
      <c r="DC35" s="49"/>
      <c r="DD35" s="49"/>
      <c r="DE35" s="44">
        <f t="shared" si="21"/>
        <v>0</v>
      </c>
      <c r="DF35" s="44">
        <f t="shared" si="6"/>
        <v>0</v>
      </c>
      <c r="DG35" s="75">
        <f t="shared" si="7"/>
      </c>
    </row>
    <row r="36" spans="1:111" ht="15">
      <c r="A36" s="50">
        <v>9</v>
      </c>
      <c r="B36" s="22" t="s">
        <v>25</v>
      </c>
      <c r="C36" s="1"/>
      <c r="D36" s="49">
        <v>4.4634</v>
      </c>
      <c r="E36" s="49"/>
      <c r="F36" s="49">
        <v>15.04825</v>
      </c>
      <c r="G36" s="49">
        <v>5.60595</v>
      </c>
      <c r="H36" s="49">
        <v>18.491535</v>
      </c>
      <c r="I36" s="49">
        <v>6.625149</v>
      </c>
      <c r="J36" s="49">
        <v>23.214072</v>
      </c>
      <c r="K36" s="49">
        <v>48.113952</v>
      </c>
      <c r="L36" s="49"/>
      <c r="M36" s="49"/>
      <c r="N36" s="49">
        <v>15.88304422</v>
      </c>
      <c r="O36" s="44">
        <f t="shared" si="8"/>
        <v>137.44535222</v>
      </c>
      <c r="P36" s="44"/>
      <c r="Q36" s="49"/>
      <c r="R36" s="49"/>
      <c r="S36" s="49">
        <v>22.204536</v>
      </c>
      <c r="T36" s="44">
        <f t="shared" si="9"/>
        <v>22.204536</v>
      </c>
      <c r="U36" s="49">
        <v>0</v>
      </c>
      <c r="V36" s="49">
        <v>16.93691764</v>
      </c>
      <c r="W36" s="49">
        <v>31.310505383000006</v>
      </c>
      <c r="X36" s="49">
        <v>45.275758104000005</v>
      </c>
      <c r="Y36" s="49">
        <v>59.423481248</v>
      </c>
      <c r="Z36" s="44">
        <f t="shared" si="10"/>
        <v>152.94666237500002</v>
      </c>
      <c r="AA36" s="44">
        <f t="shared" si="11"/>
        <v>312.596550595</v>
      </c>
      <c r="AB36" s="75">
        <f t="shared" si="0"/>
        <v>0.07453373760391309</v>
      </c>
      <c r="AC36" s="41"/>
      <c r="AD36" s="49">
        <v>81.7456</v>
      </c>
      <c r="AE36" s="49">
        <v>199.04500000000002</v>
      </c>
      <c r="AF36" s="49">
        <v>433.45575123000003</v>
      </c>
      <c r="AG36" s="49">
        <v>281.20539</v>
      </c>
      <c r="AH36" s="49">
        <v>428.56813910194194</v>
      </c>
      <c r="AI36" s="44">
        <f t="shared" si="12"/>
        <v>1424.0198803319422</v>
      </c>
      <c r="AJ36" s="49">
        <v>3.4524700000000004</v>
      </c>
      <c r="AK36" s="49">
        <v>7.835000000000001</v>
      </c>
      <c r="AL36" s="49">
        <v>14.424299999999999</v>
      </c>
      <c r="AM36" s="49">
        <v>21.34965012535</v>
      </c>
      <c r="AN36" s="49">
        <v>13.90226780465</v>
      </c>
      <c r="AO36" s="44">
        <f t="shared" si="13"/>
        <v>60.96368793</v>
      </c>
      <c r="AP36" s="49">
        <v>52.913244</v>
      </c>
      <c r="AQ36" s="49">
        <v>18.216094</v>
      </c>
      <c r="AR36" s="49">
        <v>65.530781</v>
      </c>
      <c r="AS36" s="49">
        <v>119.421025</v>
      </c>
      <c r="AT36" s="49">
        <v>60.768</v>
      </c>
      <c r="AU36" s="44">
        <f t="shared" si="14"/>
        <v>316.849144</v>
      </c>
      <c r="AV36" s="49">
        <v>72.225133189</v>
      </c>
      <c r="AW36" s="49">
        <v>84.484333237</v>
      </c>
      <c r="AX36" s="49">
        <v>95.75385971424</v>
      </c>
      <c r="AY36" s="49">
        <v>106.2663031602</v>
      </c>
      <c r="AZ36" s="49">
        <v>116.18119485279998</v>
      </c>
      <c r="BA36" s="44">
        <f t="shared" si="15"/>
        <v>474.91082415323996</v>
      </c>
      <c r="BB36" s="44">
        <f t="shared" si="16"/>
        <v>2276.7435364151825</v>
      </c>
      <c r="BC36" s="75">
        <f t="shared" si="1"/>
        <v>0.30626127400550934</v>
      </c>
      <c r="BD36" s="41"/>
      <c r="BE36" s="49">
        <v>304.832</v>
      </c>
      <c r="BF36" s="49">
        <v>282.065</v>
      </c>
      <c r="BG36" s="49">
        <v>253.312</v>
      </c>
      <c r="BH36" s="49">
        <v>270</v>
      </c>
      <c r="BI36" s="49">
        <v>280</v>
      </c>
      <c r="BJ36" s="49"/>
      <c r="BK36" s="44">
        <f t="shared" si="2"/>
        <v>1390.2089999999998</v>
      </c>
      <c r="BL36" s="49"/>
      <c r="BM36" s="49"/>
      <c r="BN36" s="49"/>
      <c r="BO36" s="49"/>
      <c r="BP36" s="49"/>
      <c r="BQ36" s="49"/>
      <c r="BR36" s="44">
        <f t="shared" si="17"/>
        <v>0</v>
      </c>
      <c r="BS36" s="49">
        <v>37.7664</v>
      </c>
      <c r="BT36" s="49">
        <v>44.8384</v>
      </c>
      <c r="BU36" s="49">
        <v>0</v>
      </c>
      <c r="BV36" s="49">
        <v>32.992</v>
      </c>
      <c r="BW36" s="49">
        <v>30.349520000000098</v>
      </c>
      <c r="BX36" s="44">
        <f t="shared" si="18"/>
        <v>145.9463200000001</v>
      </c>
      <c r="BY36" s="49">
        <v>123.37077519652999</v>
      </c>
      <c r="BZ36" s="49">
        <v>189.31273604129998</v>
      </c>
      <c r="CA36" s="49">
        <v>205.2553716396</v>
      </c>
      <c r="CB36" s="49">
        <v>221.84809819999998</v>
      </c>
      <c r="CC36" s="49">
        <v>239.1651673157</v>
      </c>
      <c r="CD36" s="44">
        <f t="shared" si="3"/>
        <v>978.9521483931298</v>
      </c>
      <c r="CE36" s="44">
        <f t="shared" si="4"/>
        <v>2515.1074683931297</v>
      </c>
      <c r="CF36" s="75">
        <f t="shared" si="5"/>
        <v>0.2732054386660661</v>
      </c>
      <c r="CG36" s="41"/>
      <c r="CH36" s="49"/>
      <c r="CI36" s="44">
        <f t="shared" si="19"/>
        <v>0</v>
      </c>
      <c r="CJ36" s="44"/>
      <c r="CK36" s="49"/>
      <c r="CL36" s="49"/>
      <c r="CM36" s="49"/>
      <c r="CN36" s="44">
        <f t="shared" si="20"/>
        <v>0</v>
      </c>
      <c r="CO36" s="49">
        <v>257.7231975372</v>
      </c>
      <c r="CP36" s="49">
        <v>232.3679982396</v>
      </c>
      <c r="CQ36" s="49">
        <v>201.9245732645</v>
      </c>
      <c r="CR36" s="49">
        <v>175.2053363703</v>
      </c>
      <c r="CS36" s="49">
        <v>145.7788156925</v>
      </c>
      <c r="CT36" s="49">
        <v>116.8973996396</v>
      </c>
      <c r="CU36" s="49">
        <v>21.4491250133</v>
      </c>
      <c r="CV36" s="49">
        <v>17.5883983768</v>
      </c>
      <c r="CW36" s="49">
        <v>13.9341863092</v>
      </c>
      <c r="CX36" s="49">
        <v>0</v>
      </c>
      <c r="CY36" s="49"/>
      <c r="CZ36" s="49"/>
      <c r="DA36" s="49"/>
      <c r="DB36" s="49"/>
      <c r="DC36" s="49"/>
      <c r="DD36" s="49"/>
      <c r="DE36" s="44">
        <f t="shared" si="21"/>
        <v>1182.8690304430002</v>
      </c>
      <c r="DF36" s="44">
        <f t="shared" si="6"/>
        <v>1182.8690304430002</v>
      </c>
      <c r="DG36" s="75">
        <f t="shared" si="7"/>
        <v>0.48787592761537923</v>
      </c>
    </row>
    <row r="37" spans="1:111" ht="15">
      <c r="A37" s="50">
        <v>10</v>
      </c>
      <c r="B37" s="23" t="s">
        <v>26</v>
      </c>
      <c r="C37" s="1"/>
      <c r="D37" s="59"/>
      <c r="E37" s="59">
        <v>48.092</v>
      </c>
      <c r="F37" s="59">
        <v>53</v>
      </c>
      <c r="G37" s="59">
        <v>58</v>
      </c>
      <c r="H37" s="59">
        <v>59.64</v>
      </c>
      <c r="I37" s="59">
        <v>64.48</v>
      </c>
      <c r="J37" s="59">
        <v>69.3</v>
      </c>
      <c r="K37" s="59">
        <v>69.3</v>
      </c>
      <c r="L37" s="59">
        <v>71.913</v>
      </c>
      <c r="M37" s="59">
        <v>75</v>
      </c>
      <c r="N37" s="59">
        <v>78</v>
      </c>
      <c r="O37" s="60">
        <f t="shared" si="8"/>
        <v>646.725</v>
      </c>
      <c r="P37" s="60"/>
      <c r="Q37" s="59"/>
      <c r="R37" s="59"/>
      <c r="S37" s="59"/>
      <c r="T37" s="60">
        <f t="shared" si="9"/>
        <v>0</v>
      </c>
      <c r="U37" s="59"/>
      <c r="V37" s="59"/>
      <c r="W37" s="59"/>
      <c r="X37" s="59"/>
      <c r="Y37" s="59"/>
      <c r="Z37" s="60">
        <f t="shared" si="10"/>
        <v>0</v>
      </c>
      <c r="AA37" s="60">
        <f t="shared" si="11"/>
        <v>646.725</v>
      </c>
      <c r="AB37" s="76">
        <f t="shared" si="0"/>
        <v>0.15420141828225825</v>
      </c>
      <c r="AC37" s="43"/>
      <c r="AD37" s="59">
        <v>89.82</v>
      </c>
      <c r="AE37" s="59">
        <v>130</v>
      </c>
      <c r="AF37" s="59">
        <v>137.978655</v>
      </c>
      <c r="AG37" s="59">
        <v>175</v>
      </c>
      <c r="AH37" s="59">
        <v>200</v>
      </c>
      <c r="AI37" s="60">
        <f t="shared" si="12"/>
        <v>732.798655</v>
      </c>
      <c r="AJ37" s="59"/>
      <c r="AK37" s="59"/>
      <c r="AL37" s="59"/>
      <c r="AM37" s="59"/>
      <c r="AN37" s="59"/>
      <c r="AO37" s="60">
        <f t="shared" si="13"/>
        <v>0</v>
      </c>
      <c r="AP37" s="59"/>
      <c r="AQ37" s="59"/>
      <c r="AR37" s="59"/>
      <c r="AS37" s="59"/>
      <c r="AT37" s="59"/>
      <c r="AU37" s="60">
        <f t="shared" si="14"/>
        <v>0</v>
      </c>
      <c r="AV37" s="59"/>
      <c r="AW37" s="59"/>
      <c r="AX37" s="59"/>
      <c r="AY37" s="59"/>
      <c r="AZ37" s="59"/>
      <c r="BA37" s="60">
        <f t="shared" si="15"/>
        <v>0</v>
      </c>
      <c r="BB37" s="60">
        <f t="shared" si="16"/>
        <v>732.798655</v>
      </c>
      <c r="BC37" s="75">
        <f t="shared" si="1"/>
        <v>0.09857405811424581</v>
      </c>
      <c r="BD37" s="43"/>
      <c r="BE37" s="59">
        <v>235</v>
      </c>
      <c r="BF37" s="59"/>
      <c r="BG37" s="59"/>
      <c r="BH37" s="59"/>
      <c r="BI37" s="59"/>
      <c r="BJ37" s="59">
        <v>565</v>
      </c>
      <c r="BK37" s="60">
        <f t="shared" si="2"/>
        <v>800</v>
      </c>
      <c r="BL37" s="59"/>
      <c r="BM37" s="59"/>
      <c r="BN37" s="59"/>
      <c r="BO37" s="59"/>
      <c r="BP37" s="59"/>
      <c r="BQ37" s="59"/>
      <c r="BR37" s="60">
        <f t="shared" si="17"/>
        <v>0</v>
      </c>
      <c r="BS37" s="59"/>
      <c r="BT37" s="59"/>
      <c r="BU37" s="59"/>
      <c r="BV37" s="59"/>
      <c r="BW37" s="59"/>
      <c r="BX37" s="60">
        <f t="shared" si="18"/>
        <v>0</v>
      </c>
      <c r="BY37" s="59"/>
      <c r="BZ37" s="59"/>
      <c r="CA37" s="59"/>
      <c r="CB37" s="59"/>
      <c r="CC37" s="59"/>
      <c r="CD37" s="60">
        <f t="shared" si="3"/>
        <v>0</v>
      </c>
      <c r="CE37" s="60">
        <f t="shared" si="4"/>
        <v>800</v>
      </c>
      <c r="CF37" s="75">
        <f t="shared" si="5"/>
        <v>0.08690060113911988</v>
      </c>
      <c r="CG37" s="43"/>
      <c r="CH37" s="59"/>
      <c r="CI37" s="60">
        <f t="shared" si="19"/>
        <v>0</v>
      </c>
      <c r="CJ37" s="60"/>
      <c r="CK37" s="59"/>
      <c r="CL37" s="59"/>
      <c r="CM37" s="59"/>
      <c r="CN37" s="60">
        <f t="shared" si="20"/>
        <v>0</v>
      </c>
      <c r="CO37" s="59"/>
      <c r="CP37" s="59"/>
      <c r="CQ37" s="59"/>
      <c r="CR37" s="59"/>
      <c r="CS37" s="59"/>
      <c r="CT37" s="59"/>
      <c r="CU37" s="59"/>
      <c r="CV37" s="59"/>
      <c r="CW37" s="59"/>
      <c r="CX37" s="59"/>
      <c r="CY37" s="59"/>
      <c r="CZ37" s="59"/>
      <c r="DA37" s="59"/>
      <c r="DB37" s="59"/>
      <c r="DC37" s="59"/>
      <c r="DD37" s="59"/>
      <c r="DE37" s="60">
        <f t="shared" si="21"/>
        <v>0</v>
      </c>
      <c r="DF37" s="60">
        <f t="shared" si="6"/>
        <v>0</v>
      </c>
      <c r="DG37" s="75">
        <f t="shared" si="7"/>
      </c>
    </row>
    <row r="38" spans="1:111" ht="30">
      <c r="A38" s="40"/>
      <c r="B38" s="69" t="s">
        <v>52</v>
      </c>
      <c r="C38" s="1"/>
      <c r="D38" s="61">
        <f aca="true" t="shared" si="22" ref="D38:AA38">SUM(D11:D37)</f>
        <v>4.4634</v>
      </c>
      <c r="E38" s="61">
        <f t="shared" si="22"/>
        <v>93.08656500000001</v>
      </c>
      <c r="F38" s="61">
        <f t="shared" si="22"/>
        <v>106.254984</v>
      </c>
      <c r="G38" s="61">
        <f t="shared" si="22"/>
        <v>110.91403199999999</v>
      </c>
      <c r="H38" s="61">
        <f t="shared" si="22"/>
        <v>160.39815099999998</v>
      </c>
      <c r="I38" s="61">
        <f t="shared" si="22"/>
        <v>274.92391599999996</v>
      </c>
      <c r="J38" s="61">
        <f t="shared" si="22"/>
        <v>216.200109</v>
      </c>
      <c r="K38" s="61">
        <f t="shared" si="22"/>
        <v>282.291378</v>
      </c>
      <c r="L38" s="61">
        <f t="shared" si="22"/>
        <v>273.73073593</v>
      </c>
      <c r="M38" s="61">
        <f t="shared" si="22"/>
        <v>251.58646418</v>
      </c>
      <c r="N38" s="61">
        <f t="shared" si="22"/>
        <v>265.51318889000004</v>
      </c>
      <c r="O38" s="62">
        <f t="shared" si="22"/>
        <v>2039.362924</v>
      </c>
      <c r="P38" s="62">
        <f t="shared" si="22"/>
        <v>0</v>
      </c>
      <c r="Q38" s="61">
        <f t="shared" si="22"/>
        <v>50.21583432</v>
      </c>
      <c r="R38" s="61">
        <f t="shared" si="22"/>
        <v>160.99757653</v>
      </c>
      <c r="S38" s="61">
        <f t="shared" si="22"/>
        <v>104.361789</v>
      </c>
      <c r="T38" s="62">
        <f t="shared" si="22"/>
        <v>315.57519985000005</v>
      </c>
      <c r="U38" s="61">
        <f t="shared" si="22"/>
        <v>20.403565999999998</v>
      </c>
      <c r="V38" s="61">
        <f t="shared" si="22"/>
        <v>69.20114247153559</v>
      </c>
      <c r="W38" s="61">
        <f t="shared" si="22"/>
        <v>137.596069663</v>
      </c>
      <c r="X38" s="61">
        <f t="shared" si="22"/>
        <v>168.1876834593026</v>
      </c>
      <c r="Y38" s="61">
        <f t="shared" si="22"/>
        <v>182.84889609249998</v>
      </c>
      <c r="Z38" s="62">
        <f t="shared" si="22"/>
        <v>578.2373576863382</v>
      </c>
      <c r="AA38" s="87">
        <f t="shared" si="22"/>
        <v>2933.175481536338</v>
      </c>
      <c r="AB38" s="88">
        <f t="shared" si="0"/>
        <v>0.6993696228283258</v>
      </c>
      <c r="AC38" s="43"/>
      <c r="AD38" s="61">
        <f aca="true" t="shared" si="23" ref="AD38:BB38">SUM(AD11:AD37)</f>
        <v>458.99330964999996</v>
      </c>
      <c r="AE38" s="61">
        <f t="shared" si="23"/>
        <v>685.7290514900001</v>
      </c>
      <c r="AF38" s="61">
        <f t="shared" si="23"/>
        <v>986.60833649</v>
      </c>
      <c r="AG38" s="61">
        <f t="shared" si="23"/>
        <v>865.7421743605353</v>
      </c>
      <c r="AH38" s="61">
        <f t="shared" si="23"/>
        <v>982.7936711719419</v>
      </c>
      <c r="AI38" s="62">
        <f t="shared" si="23"/>
        <v>3979.8665431624772</v>
      </c>
      <c r="AJ38" s="61">
        <f t="shared" si="23"/>
        <v>3.4524700000000004</v>
      </c>
      <c r="AK38" s="61">
        <f t="shared" si="23"/>
        <v>7.835000000000001</v>
      </c>
      <c r="AL38" s="61">
        <f t="shared" si="23"/>
        <v>14.424299999999999</v>
      </c>
      <c r="AM38" s="61">
        <f t="shared" si="23"/>
        <v>21.34965012535</v>
      </c>
      <c r="AN38" s="61">
        <f t="shared" si="23"/>
        <v>13.90226780465</v>
      </c>
      <c r="AO38" s="62">
        <f t="shared" si="23"/>
        <v>60.96368793</v>
      </c>
      <c r="AP38" s="61">
        <f t="shared" si="23"/>
        <v>162.184833</v>
      </c>
      <c r="AQ38" s="61">
        <f t="shared" si="23"/>
        <v>118.287149</v>
      </c>
      <c r="AR38" s="61">
        <f t="shared" si="23"/>
        <v>151.16147035</v>
      </c>
      <c r="AS38" s="61">
        <f t="shared" si="23"/>
        <v>191.23052411999998</v>
      </c>
      <c r="AT38" s="61">
        <f t="shared" si="23"/>
        <v>123.092556</v>
      </c>
      <c r="AU38" s="62">
        <f t="shared" si="23"/>
        <v>745.95653247</v>
      </c>
      <c r="AV38" s="61">
        <f t="shared" si="23"/>
        <v>187.84127327649998</v>
      </c>
      <c r="AW38" s="61">
        <f t="shared" si="23"/>
        <v>234.8459350055</v>
      </c>
      <c r="AX38" s="61">
        <f t="shared" si="23"/>
        <v>245.3480576156258</v>
      </c>
      <c r="AY38" s="61">
        <f t="shared" si="23"/>
        <v>254.27149268336746</v>
      </c>
      <c r="AZ38" s="61">
        <f t="shared" si="23"/>
        <v>269.4241755422922</v>
      </c>
      <c r="BA38" s="62">
        <f t="shared" si="23"/>
        <v>1191.7309341232856</v>
      </c>
      <c r="BB38" s="87">
        <f t="shared" si="23"/>
        <v>5978.517697685764</v>
      </c>
      <c r="BC38" s="88">
        <f t="shared" si="1"/>
        <v>0.8042137454096767</v>
      </c>
      <c r="BD38" s="43"/>
      <c r="BE38" s="61">
        <f aca="true" t="shared" si="24" ref="BE38:CE38">SUM(BE11:BE37)</f>
        <v>1165.0806625823298</v>
      </c>
      <c r="BF38" s="61">
        <f t="shared" si="24"/>
        <v>627.2854420799999</v>
      </c>
      <c r="BG38" s="61">
        <f t="shared" si="24"/>
        <v>603.85753073</v>
      </c>
      <c r="BH38" s="61">
        <f t="shared" si="24"/>
        <v>679.5685000000001</v>
      </c>
      <c r="BI38" s="61">
        <f t="shared" si="24"/>
        <v>726.724</v>
      </c>
      <c r="BJ38" s="61">
        <f t="shared" si="24"/>
        <v>1454.0486315366666</v>
      </c>
      <c r="BK38" s="62">
        <f t="shared" si="24"/>
        <v>5256.5647669289965</v>
      </c>
      <c r="BL38" s="61">
        <f t="shared" si="24"/>
        <v>0</v>
      </c>
      <c r="BM38" s="61">
        <f t="shared" si="24"/>
        <v>0</v>
      </c>
      <c r="BN38" s="61">
        <f t="shared" si="24"/>
        <v>0</v>
      </c>
      <c r="BO38" s="61">
        <f t="shared" si="24"/>
        <v>0</v>
      </c>
      <c r="BP38" s="61">
        <f t="shared" si="24"/>
        <v>0</v>
      </c>
      <c r="BQ38" s="61">
        <f t="shared" si="24"/>
        <v>11.41814571092832</v>
      </c>
      <c r="BR38" s="62">
        <f t="shared" si="24"/>
        <v>11.41814571092832</v>
      </c>
      <c r="BS38" s="61">
        <f t="shared" si="24"/>
        <v>100.261776</v>
      </c>
      <c r="BT38" s="61">
        <f t="shared" si="24"/>
        <v>107.50459599999999</v>
      </c>
      <c r="BU38" s="61">
        <f t="shared" si="24"/>
        <v>62.837016</v>
      </c>
      <c r="BV38" s="61">
        <f t="shared" si="24"/>
        <v>87.51535967999999</v>
      </c>
      <c r="BW38" s="61">
        <f t="shared" si="24"/>
        <v>30.349520000000098</v>
      </c>
      <c r="BX38" s="62">
        <f t="shared" si="24"/>
        <v>388.4682676800001</v>
      </c>
      <c r="BY38" s="61">
        <f t="shared" si="24"/>
        <v>280.0958081234615</v>
      </c>
      <c r="BZ38" s="61">
        <f t="shared" si="24"/>
        <v>350.3178844698</v>
      </c>
      <c r="CA38" s="61">
        <f t="shared" si="24"/>
        <v>417.5814436396</v>
      </c>
      <c r="CB38" s="61">
        <f t="shared" si="24"/>
        <v>441.31300269999997</v>
      </c>
      <c r="CC38" s="61">
        <f t="shared" si="24"/>
        <v>466.6039843157</v>
      </c>
      <c r="CD38" s="62">
        <f t="shared" si="24"/>
        <v>1955.9121232485616</v>
      </c>
      <c r="CE38" s="87">
        <f t="shared" si="24"/>
        <v>7612.363303568485</v>
      </c>
      <c r="CF38" s="88">
        <f t="shared" si="5"/>
        <v>0.8268986839618473</v>
      </c>
      <c r="CG38" s="43"/>
      <c r="CH38" s="61">
        <f aca="true" t="shared" si="25" ref="CH38:DF38">SUM(CH11:CH37)</f>
        <v>2.5</v>
      </c>
      <c r="CI38" s="62">
        <f t="shared" si="25"/>
        <v>2.5</v>
      </c>
      <c r="CJ38" s="62">
        <f t="shared" si="25"/>
        <v>0</v>
      </c>
      <c r="CK38" s="61">
        <f t="shared" si="25"/>
        <v>0</v>
      </c>
      <c r="CL38" s="61">
        <f t="shared" si="25"/>
        <v>0</v>
      </c>
      <c r="CM38" s="61">
        <f t="shared" si="25"/>
        <v>0</v>
      </c>
      <c r="CN38" s="62">
        <f t="shared" si="25"/>
        <v>0</v>
      </c>
      <c r="CO38" s="61">
        <f t="shared" si="25"/>
        <v>444.9554070372</v>
      </c>
      <c r="CP38" s="61">
        <f t="shared" si="25"/>
        <v>421.8949622396</v>
      </c>
      <c r="CQ38" s="61">
        <f t="shared" si="25"/>
        <v>398.9853472645</v>
      </c>
      <c r="CR38" s="61">
        <f t="shared" si="25"/>
        <v>380.4325303703</v>
      </c>
      <c r="CS38" s="61">
        <f t="shared" si="25"/>
        <v>359.8625496925</v>
      </c>
      <c r="CT38" s="61">
        <f t="shared" si="25"/>
        <v>293.5222696396</v>
      </c>
      <c r="CU38" s="61">
        <f t="shared" si="25"/>
        <v>37.3000250133</v>
      </c>
      <c r="CV38" s="61">
        <f t="shared" si="25"/>
        <v>33.4392983768</v>
      </c>
      <c r="CW38" s="61">
        <f t="shared" si="25"/>
        <v>29.785086309199997</v>
      </c>
      <c r="CX38" s="61">
        <f t="shared" si="25"/>
        <v>15.8509</v>
      </c>
      <c r="CY38" s="61">
        <f t="shared" si="25"/>
        <v>1</v>
      </c>
      <c r="CZ38" s="61">
        <f t="shared" si="25"/>
        <v>1</v>
      </c>
      <c r="DA38" s="61">
        <f t="shared" si="25"/>
        <v>1</v>
      </c>
      <c r="DB38" s="61">
        <f t="shared" si="25"/>
        <v>1</v>
      </c>
      <c r="DC38" s="61">
        <f t="shared" si="25"/>
        <v>1</v>
      </c>
      <c r="DD38" s="61">
        <f t="shared" si="25"/>
        <v>1</v>
      </c>
      <c r="DE38" s="62">
        <f t="shared" si="25"/>
        <v>2422.0283759430004</v>
      </c>
      <c r="DF38" s="87">
        <f t="shared" si="25"/>
        <v>2424.5283759430004</v>
      </c>
      <c r="DG38" s="88">
        <f t="shared" si="7"/>
        <v>1</v>
      </c>
    </row>
    <row r="39" spans="1:93" ht="11.25" customHeight="1">
      <c r="A39" s="40"/>
      <c r="C39"/>
      <c r="O39"/>
      <c r="P39"/>
      <c r="Q39"/>
      <c r="U39"/>
      <c r="AA39"/>
      <c r="AC39"/>
      <c r="AD39"/>
      <c r="AJ39"/>
      <c r="AP39"/>
      <c r="AV39"/>
      <c r="BB39"/>
      <c r="BD39"/>
      <c r="BE39"/>
      <c r="BH39"/>
      <c r="BI39"/>
      <c r="BK39"/>
      <c r="BY39"/>
      <c r="CE39"/>
      <c r="CG39"/>
      <c r="CI39"/>
      <c r="CJ39"/>
      <c r="CK39"/>
      <c r="CL39"/>
      <c r="CN39"/>
      <c r="CO39"/>
    </row>
    <row r="40" spans="2:111" s="40" customFormat="1" ht="29.25" customHeight="1">
      <c r="B40" s="21" t="s">
        <v>53</v>
      </c>
      <c r="C40" s="1"/>
      <c r="D40" s="47"/>
      <c r="E40" s="47"/>
      <c r="F40" s="47"/>
      <c r="G40" s="47"/>
      <c r="H40" s="47"/>
      <c r="I40" s="47"/>
      <c r="J40" s="47"/>
      <c r="K40" s="47"/>
      <c r="L40" s="47"/>
      <c r="M40" s="47"/>
      <c r="N40" s="47"/>
      <c r="O40" s="42"/>
      <c r="P40" s="42"/>
      <c r="Q40" s="47"/>
      <c r="R40" s="47"/>
      <c r="S40" s="47"/>
      <c r="T40" s="42"/>
      <c r="U40" s="47"/>
      <c r="V40" s="47"/>
      <c r="W40" s="47"/>
      <c r="X40" s="47"/>
      <c r="Y40" s="47"/>
      <c r="Z40" s="42"/>
      <c r="AA40" s="42"/>
      <c r="AB40" s="77"/>
      <c r="AC40" s="43"/>
      <c r="AD40" s="47"/>
      <c r="AE40" s="47"/>
      <c r="AF40" s="47"/>
      <c r="AG40" s="47"/>
      <c r="AH40" s="47"/>
      <c r="AI40" s="42"/>
      <c r="AJ40" s="47"/>
      <c r="AK40" s="47"/>
      <c r="AL40" s="47"/>
      <c r="AM40" s="47"/>
      <c r="AN40" s="47"/>
      <c r="AO40" s="42"/>
      <c r="AP40" s="47"/>
      <c r="AQ40" s="47"/>
      <c r="AR40" s="47"/>
      <c r="AS40" s="47"/>
      <c r="AT40" s="47"/>
      <c r="AU40" s="42"/>
      <c r="AV40" s="47"/>
      <c r="AW40" s="47"/>
      <c r="AX40" s="47"/>
      <c r="AY40" s="47"/>
      <c r="AZ40" s="47"/>
      <c r="BA40" s="42"/>
      <c r="BB40" s="42"/>
      <c r="BC40" s="77"/>
      <c r="BD40" s="43"/>
      <c r="BE40" s="47"/>
      <c r="BF40" s="47"/>
      <c r="BG40" s="47"/>
      <c r="BH40" s="47"/>
      <c r="BI40" s="47"/>
      <c r="BJ40" s="47"/>
      <c r="BK40" s="42"/>
      <c r="BL40" s="47"/>
      <c r="BM40" s="47"/>
      <c r="BN40" s="47"/>
      <c r="BO40" s="47"/>
      <c r="BP40" s="47"/>
      <c r="BQ40" s="47"/>
      <c r="BR40" s="42"/>
      <c r="BS40" s="47"/>
      <c r="BT40" s="47"/>
      <c r="BU40" s="47"/>
      <c r="BV40" s="47"/>
      <c r="BW40" s="47"/>
      <c r="BX40" s="42"/>
      <c r="BY40" s="47"/>
      <c r="BZ40" s="47"/>
      <c r="CA40" s="47"/>
      <c r="CB40" s="47"/>
      <c r="CC40" s="47"/>
      <c r="CD40" s="42"/>
      <c r="CE40" s="42"/>
      <c r="CF40" s="77"/>
      <c r="CG40" s="43"/>
      <c r="CH40" s="47"/>
      <c r="CI40" s="42"/>
      <c r="CJ40" s="42"/>
      <c r="CK40" s="47"/>
      <c r="CL40" s="47"/>
      <c r="CM40" s="47"/>
      <c r="CN40" s="42"/>
      <c r="CO40" s="47"/>
      <c r="CP40" s="47"/>
      <c r="CQ40" s="47"/>
      <c r="CR40" s="47"/>
      <c r="CS40" s="47"/>
      <c r="CT40" s="47"/>
      <c r="CU40" s="47"/>
      <c r="CV40" s="47"/>
      <c r="CW40" s="47"/>
      <c r="CX40" s="47"/>
      <c r="CY40" s="47"/>
      <c r="CZ40" s="47"/>
      <c r="DA40" s="47"/>
      <c r="DB40" s="47"/>
      <c r="DC40" s="47"/>
      <c r="DD40" s="47"/>
      <c r="DE40" s="42"/>
      <c r="DF40" s="42"/>
      <c r="DG40" s="77"/>
    </row>
    <row r="41" spans="1:111" s="40" customFormat="1" ht="15">
      <c r="A41" s="50"/>
      <c r="B41" s="22" t="s">
        <v>87</v>
      </c>
      <c r="C41" s="1"/>
      <c r="D41" s="49"/>
      <c r="E41" s="49"/>
      <c r="F41" s="49"/>
      <c r="G41" s="49"/>
      <c r="H41" s="49"/>
      <c r="I41" s="49"/>
      <c r="J41" s="49"/>
      <c r="K41" s="49"/>
      <c r="L41" s="49"/>
      <c r="M41" s="49"/>
      <c r="N41" s="49"/>
      <c r="O41" s="44">
        <f>SUM(D41:N41)</f>
        <v>0</v>
      </c>
      <c r="P41" s="44"/>
      <c r="Q41" s="49"/>
      <c r="R41" s="49"/>
      <c r="S41" s="49"/>
      <c r="T41" s="44">
        <f>SUM(Q41:S41)</f>
        <v>0</v>
      </c>
      <c r="U41" s="49"/>
      <c r="V41" s="49"/>
      <c r="W41" s="49"/>
      <c r="X41" s="49"/>
      <c r="Y41" s="49"/>
      <c r="Z41" s="44">
        <f>SUM(U41:Y41)</f>
        <v>0</v>
      </c>
      <c r="AA41" s="44">
        <f>SUM(O41,P41,T41,Z41)</f>
        <v>0</v>
      </c>
      <c r="AB41" s="75">
        <f aca="true" t="shared" si="26" ref="AB41:AB49">IF(AA41=0,"",AA41/$AA$59)</f>
      </c>
      <c r="AC41" s="43"/>
      <c r="AD41" s="49"/>
      <c r="AE41" s="49"/>
      <c r="AF41" s="49"/>
      <c r="AG41" s="49"/>
      <c r="AH41" s="49"/>
      <c r="AI41" s="44">
        <f>SUM(AD41:AH41)</f>
        <v>0</v>
      </c>
      <c r="AJ41" s="49"/>
      <c r="AK41" s="49"/>
      <c r="AL41" s="49"/>
      <c r="AM41" s="49"/>
      <c r="AN41" s="49"/>
      <c r="AO41" s="44">
        <f>SUM(AJ41:AN41)</f>
        <v>0</v>
      </c>
      <c r="AP41" s="49"/>
      <c r="AQ41" s="49"/>
      <c r="AR41" s="49"/>
      <c r="AS41" s="49"/>
      <c r="AT41" s="49"/>
      <c r="AU41" s="44">
        <f>SUM(AP41:AT41)</f>
        <v>0</v>
      </c>
      <c r="AV41" s="49"/>
      <c r="AW41" s="49"/>
      <c r="AX41" s="49"/>
      <c r="AY41" s="49"/>
      <c r="AZ41" s="49"/>
      <c r="BA41" s="44">
        <f>SUM(AV41:AZ41)</f>
        <v>0</v>
      </c>
      <c r="BB41" s="44">
        <f>SUM(AI41,AO41,AU41,BA41)</f>
        <v>0</v>
      </c>
      <c r="BC41" s="75">
        <f aca="true" t="shared" si="27" ref="BC41:BC49">IF(BB41=0,"",BB41/$BB$59)</f>
      </c>
      <c r="BD41" s="43"/>
      <c r="BE41" s="49">
        <v>0.2012</v>
      </c>
      <c r="BF41" s="49">
        <v>0.2012</v>
      </c>
      <c r="BG41" s="49">
        <v>0.2012</v>
      </c>
      <c r="BH41" s="49">
        <v>0.2012</v>
      </c>
      <c r="BI41" s="49">
        <v>0.2012</v>
      </c>
      <c r="BJ41" s="49"/>
      <c r="BK41" s="44">
        <f>SUM(BE41:BJ41)</f>
        <v>1.006</v>
      </c>
      <c r="BL41" s="49"/>
      <c r="BM41" s="49"/>
      <c r="BN41" s="49"/>
      <c r="BO41" s="49"/>
      <c r="BP41" s="49"/>
      <c r="BQ41" s="49"/>
      <c r="BR41" s="44">
        <f>SUM(BL41:BQ41)</f>
        <v>0</v>
      </c>
      <c r="BS41" s="49"/>
      <c r="BT41" s="49"/>
      <c r="BU41" s="49"/>
      <c r="BV41" s="49"/>
      <c r="BW41" s="49"/>
      <c r="BX41" s="44">
        <f>SUM(BS41:BW41)</f>
        <v>0</v>
      </c>
      <c r="BY41" s="49"/>
      <c r="BZ41" s="49"/>
      <c r="CA41" s="49"/>
      <c r="CB41" s="49"/>
      <c r="CC41" s="49"/>
      <c r="CD41" s="44">
        <f>SUM(BY41:CC41)</f>
        <v>0</v>
      </c>
      <c r="CE41" s="44">
        <f>SUM(BK41,BR41,BX41,CD41)</f>
        <v>1.006</v>
      </c>
      <c r="CF41" s="75">
        <f aca="true" t="shared" si="28" ref="CF41:CF49">IF(CE41=0,"",CE41/$CE$59)</f>
        <v>0.00010927750593244324</v>
      </c>
      <c r="CG41" s="43"/>
      <c r="CH41" s="49"/>
      <c r="CI41" s="44">
        <f>SUM(CH41)</f>
        <v>0</v>
      </c>
      <c r="CJ41" s="44"/>
      <c r="CK41" s="49"/>
      <c r="CL41" s="49"/>
      <c r="CM41" s="49"/>
      <c r="CN41" s="44">
        <f>SUM(CK41:CM41)</f>
        <v>0</v>
      </c>
      <c r="CO41" s="49"/>
      <c r="CP41" s="49"/>
      <c r="CQ41" s="49"/>
      <c r="CR41" s="49"/>
      <c r="CS41" s="49"/>
      <c r="CT41" s="49"/>
      <c r="CU41" s="49"/>
      <c r="CV41" s="49"/>
      <c r="CW41" s="49"/>
      <c r="CX41" s="49"/>
      <c r="CY41" s="49"/>
      <c r="CZ41" s="49"/>
      <c r="DA41" s="49"/>
      <c r="DB41" s="49"/>
      <c r="DC41" s="49"/>
      <c r="DD41" s="49"/>
      <c r="DE41" s="44">
        <f>SUM(CO41:DD41)</f>
        <v>0</v>
      </c>
      <c r="DF41" s="44">
        <f>SUM(CI41,CJ41,CN41,DE41)</f>
        <v>0</v>
      </c>
      <c r="DG41" s="75">
        <f aca="true" t="shared" si="29" ref="DG41:DG49">IF(DF41=0,"",DF41/$DF$59)</f>
      </c>
    </row>
    <row r="42" spans="1:111" ht="15.75" customHeight="1">
      <c r="A42" s="50">
        <v>11</v>
      </c>
      <c r="B42" s="22" t="s">
        <v>7</v>
      </c>
      <c r="C42" s="1"/>
      <c r="D42" s="49">
        <v>325</v>
      </c>
      <c r="E42" s="49">
        <v>425</v>
      </c>
      <c r="F42" s="49"/>
      <c r="G42" s="49">
        <v>3.5</v>
      </c>
      <c r="H42" s="49">
        <v>5</v>
      </c>
      <c r="I42" s="49">
        <v>154.338</v>
      </c>
      <c r="J42" s="49"/>
      <c r="K42" s="49">
        <v>75</v>
      </c>
      <c r="L42" s="49">
        <v>75</v>
      </c>
      <c r="M42" s="49">
        <v>75</v>
      </c>
      <c r="N42" s="49">
        <v>75</v>
      </c>
      <c r="O42" s="44">
        <f>SUM(D42:N42)</f>
        <v>1212.838</v>
      </c>
      <c r="P42" s="44"/>
      <c r="Q42" s="49"/>
      <c r="R42" s="49">
        <v>10</v>
      </c>
      <c r="S42" s="49">
        <v>10</v>
      </c>
      <c r="T42" s="44">
        <f>SUM(Q42:S42)</f>
        <v>20</v>
      </c>
      <c r="U42" s="49"/>
      <c r="V42" s="49"/>
      <c r="W42" s="49"/>
      <c r="X42" s="49"/>
      <c r="Y42" s="49"/>
      <c r="Z42" s="44">
        <f>SUM(U42:Y42)</f>
        <v>0</v>
      </c>
      <c r="AA42" s="44">
        <f>SUM(O42,P42,T42,Z42)</f>
        <v>1232.838</v>
      </c>
      <c r="AB42" s="75">
        <f t="shared" si="26"/>
        <v>0.2939508571839076</v>
      </c>
      <c r="AC42" s="43"/>
      <c r="AD42" s="49">
        <v>214.1</v>
      </c>
      <c r="AE42" s="49">
        <v>268.8</v>
      </c>
      <c r="AF42" s="49">
        <v>283.1</v>
      </c>
      <c r="AG42" s="49">
        <v>225.6</v>
      </c>
      <c r="AH42" s="49">
        <v>245</v>
      </c>
      <c r="AI42" s="44">
        <f>SUM(AD42:AH42)</f>
        <v>1236.6</v>
      </c>
      <c r="AJ42" s="49">
        <v>3.137866</v>
      </c>
      <c r="AK42" s="49">
        <v>8.474612</v>
      </c>
      <c r="AL42" s="49">
        <v>15.00589612</v>
      </c>
      <c r="AM42" s="49">
        <v>8.75716755</v>
      </c>
      <c r="AN42" s="49">
        <v>14.624458229999998</v>
      </c>
      <c r="AO42" s="44">
        <f>SUM(AJ42:AN42)</f>
        <v>49.99999989999999</v>
      </c>
      <c r="AP42" s="49">
        <v>10</v>
      </c>
      <c r="AQ42" s="49">
        <v>10</v>
      </c>
      <c r="AR42" s="49">
        <v>10</v>
      </c>
      <c r="AS42" s="49">
        <v>0</v>
      </c>
      <c r="AT42" s="49">
        <v>0</v>
      </c>
      <c r="AU42" s="44">
        <f>SUM(AP42:AT42)</f>
        <v>30</v>
      </c>
      <c r="AV42" s="49"/>
      <c r="AW42" s="49"/>
      <c r="AX42" s="49"/>
      <c r="AY42" s="49"/>
      <c r="AZ42" s="49"/>
      <c r="BA42" s="44">
        <f>SUM(AV42:AZ42)</f>
        <v>0</v>
      </c>
      <c r="BB42" s="44">
        <f>SUM(AI42,AO42,AU42,BA42)</f>
        <v>1316.5999998999998</v>
      </c>
      <c r="BC42" s="75">
        <f t="shared" si="27"/>
        <v>0.1771054081743076</v>
      </c>
      <c r="BD42" s="43"/>
      <c r="BE42" s="49">
        <v>260</v>
      </c>
      <c r="BF42" s="49">
        <v>300</v>
      </c>
      <c r="BG42" s="49">
        <v>325</v>
      </c>
      <c r="BH42" s="49">
        <v>300</v>
      </c>
      <c r="BI42" s="49">
        <v>290</v>
      </c>
      <c r="BJ42" s="49">
        <v>0</v>
      </c>
      <c r="BK42" s="44">
        <f>SUM(BE42:BJ42)</f>
        <v>1475</v>
      </c>
      <c r="BL42" s="49">
        <v>20</v>
      </c>
      <c r="BM42" s="49">
        <v>20</v>
      </c>
      <c r="BN42" s="49">
        <v>15</v>
      </c>
      <c r="BO42" s="49">
        <v>15</v>
      </c>
      <c r="BP42" s="49">
        <v>5</v>
      </c>
      <c r="BQ42" s="49"/>
      <c r="BR42" s="44">
        <f>SUM(BL42:BQ42)</f>
        <v>75</v>
      </c>
      <c r="BS42" s="49">
        <v>0</v>
      </c>
      <c r="BT42" s="49">
        <v>0</v>
      </c>
      <c r="BU42" s="49">
        <v>0</v>
      </c>
      <c r="BV42" s="49">
        <v>0</v>
      </c>
      <c r="BW42" s="49">
        <v>0</v>
      </c>
      <c r="BX42" s="44">
        <f>SUM(BS42:BW42)</f>
        <v>0</v>
      </c>
      <c r="BY42" s="49"/>
      <c r="BZ42" s="49"/>
      <c r="CA42" s="49"/>
      <c r="CB42" s="49"/>
      <c r="CC42" s="49"/>
      <c r="CD42" s="44">
        <f>SUM(BY42:CC42)</f>
        <v>0</v>
      </c>
      <c r="CE42" s="44">
        <f>SUM(BK42,BR42,BX42,CD42)</f>
        <v>1550</v>
      </c>
      <c r="CF42" s="75">
        <f t="shared" si="28"/>
        <v>0.16836991470704477</v>
      </c>
      <c r="CG42" s="43"/>
      <c r="CH42" s="49"/>
      <c r="CI42" s="44">
        <f>SUM(CH42)</f>
        <v>0</v>
      </c>
      <c r="CJ42" s="44"/>
      <c r="CK42" s="49"/>
      <c r="CL42" s="49"/>
      <c r="CM42" s="49"/>
      <c r="CN42" s="44">
        <f>SUM(CK42:CM42)</f>
        <v>0</v>
      </c>
      <c r="CO42" s="49"/>
      <c r="CP42" s="49"/>
      <c r="CQ42" s="49"/>
      <c r="CR42" s="49"/>
      <c r="CS42" s="49"/>
      <c r="CT42" s="49"/>
      <c r="CU42" s="49"/>
      <c r="CV42" s="49"/>
      <c r="CW42" s="49"/>
      <c r="CX42" s="49"/>
      <c r="CY42" s="49"/>
      <c r="CZ42" s="49"/>
      <c r="DA42" s="49"/>
      <c r="DB42" s="49"/>
      <c r="DC42" s="49"/>
      <c r="DD42" s="49"/>
      <c r="DE42" s="44">
        <f>SUM(CO42:DD42)</f>
        <v>0</v>
      </c>
      <c r="DF42" s="44">
        <f>SUM(CI42,CJ42,CN42,DE42)</f>
        <v>0</v>
      </c>
      <c r="DG42" s="75">
        <f t="shared" si="29"/>
      </c>
    </row>
    <row r="43" spans="1:111" s="40" customFormat="1" ht="31.5" customHeight="1">
      <c r="A43" s="50"/>
      <c r="B43" s="22" t="s">
        <v>32</v>
      </c>
      <c r="C43" s="1"/>
      <c r="D43" s="49"/>
      <c r="E43" s="49"/>
      <c r="F43" s="49"/>
      <c r="G43" s="49"/>
      <c r="H43" s="49"/>
      <c r="I43" s="49"/>
      <c r="J43" s="49"/>
      <c r="K43" s="49"/>
      <c r="L43" s="49"/>
      <c r="M43" s="49"/>
      <c r="N43" s="49"/>
      <c r="O43" s="44">
        <f>SUM(D43:N43)</f>
        <v>0</v>
      </c>
      <c r="P43" s="44"/>
      <c r="Q43" s="49"/>
      <c r="R43" s="49"/>
      <c r="S43" s="49"/>
      <c r="T43" s="44">
        <f>SUM(Q43:S43)</f>
        <v>0</v>
      </c>
      <c r="U43" s="49"/>
      <c r="V43" s="49"/>
      <c r="W43" s="49"/>
      <c r="X43" s="49"/>
      <c r="Y43" s="49"/>
      <c r="Z43" s="44">
        <f>SUM(U43:Y43)</f>
        <v>0</v>
      </c>
      <c r="AA43" s="44">
        <f>SUM(O43,P43,T43,Z43)</f>
        <v>0</v>
      </c>
      <c r="AB43" s="75">
        <f t="shared" si="26"/>
      </c>
      <c r="AC43" s="43"/>
      <c r="AD43" s="49">
        <v>14.0776075</v>
      </c>
      <c r="AE43" s="49">
        <v>8.8254855</v>
      </c>
      <c r="AF43" s="49">
        <v>10.096907</v>
      </c>
      <c r="AG43" s="49"/>
      <c r="AH43" s="49"/>
      <c r="AI43" s="44">
        <f>SUM(AD43:AH43)</f>
        <v>33</v>
      </c>
      <c r="AJ43" s="49"/>
      <c r="AK43" s="49"/>
      <c r="AL43" s="49"/>
      <c r="AM43" s="49"/>
      <c r="AN43" s="49"/>
      <c r="AO43" s="44">
        <f>SUM(AJ43:AN43)</f>
        <v>0</v>
      </c>
      <c r="AP43" s="49"/>
      <c r="AQ43" s="49"/>
      <c r="AR43" s="49"/>
      <c r="AS43" s="49"/>
      <c r="AT43" s="49"/>
      <c r="AU43" s="44">
        <f>SUM(AP43:AT43)</f>
        <v>0</v>
      </c>
      <c r="AV43" s="49"/>
      <c r="AW43" s="49"/>
      <c r="AX43" s="49"/>
      <c r="AY43" s="49"/>
      <c r="AZ43" s="49"/>
      <c r="BA43" s="44">
        <f>SUM(AV43:AZ43)</f>
        <v>0</v>
      </c>
      <c r="BB43" s="44">
        <f>SUM(AI43,AO43,AU43,BA43)</f>
        <v>33</v>
      </c>
      <c r="BC43" s="75">
        <f t="shared" si="27"/>
        <v>0.004439069170739828</v>
      </c>
      <c r="BD43" s="43"/>
      <c r="BE43" s="49"/>
      <c r="BF43" s="49">
        <v>5</v>
      </c>
      <c r="BG43" s="49"/>
      <c r="BH43" s="49"/>
      <c r="BI43" s="49"/>
      <c r="BJ43" s="49"/>
      <c r="BK43" s="44">
        <f>SUM(BE43:BJ43)</f>
        <v>5</v>
      </c>
      <c r="BL43" s="49"/>
      <c r="BM43" s="49"/>
      <c r="BN43" s="49"/>
      <c r="BO43" s="49"/>
      <c r="BP43" s="49"/>
      <c r="BQ43" s="49"/>
      <c r="BR43" s="44">
        <f>SUM(BL43:BQ43)</f>
        <v>0</v>
      </c>
      <c r="BS43" s="49"/>
      <c r="BT43" s="49"/>
      <c r="BU43" s="49"/>
      <c r="BV43" s="49"/>
      <c r="BW43" s="49"/>
      <c r="BX43" s="44">
        <f>SUM(BS43:BW43)</f>
        <v>0</v>
      </c>
      <c r="BY43" s="49"/>
      <c r="BZ43" s="49"/>
      <c r="CA43" s="49"/>
      <c r="CB43" s="49"/>
      <c r="CC43" s="49"/>
      <c r="CD43" s="44">
        <f>SUM(BY43:CC43)</f>
        <v>0</v>
      </c>
      <c r="CE43" s="44">
        <f>SUM(BK43,BR43,BX43,CD43)</f>
        <v>5</v>
      </c>
      <c r="CF43" s="75">
        <f t="shared" si="28"/>
        <v>0.0005431287571194992</v>
      </c>
      <c r="CG43" s="43"/>
      <c r="CH43" s="49"/>
      <c r="CI43" s="44">
        <f>SUM(CH43)</f>
        <v>0</v>
      </c>
      <c r="CJ43" s="44"/>
      <c r="CK43" s="49"/>
      <c r="CL43" s="49"/>
      <c r="CM43" s="49"/>
      <c r="CN43" s="44">
        <f>SUM(CK43:CM43)</f>
        <v>0</v>
      </c>
      <c r="CO43" s="49"/>
      <c r="CP43" s="49"/>
      <c r="CQ43" s="49"/>
      <c r="CR43" s="49"/>
      <c r="CS43" s="49"/>
      <c r="CT43" s="49"/>
      <c r="CU43" s="49"/>
      <c r="CV43" s="49"/>
      <c r="CW43" s="49"/>
      <c r="CX43" s="49"/>
      <c r="CY43" s="49"/>
      <c r="CZ43" s="49"/>
      <c r="DA43" s="49"/>
      <c r="DB43" s="49"/>
      <c r="DC43" s="49"/>
      <c r="DD43" s="49"/>
      <c r="DE43" s="44">
        <f>SUM(CO43:DD43)</f>
        <v>0</v>
      </c>
      <c r="DF43" s="44">
        <f>SUM(CI43,CJ43,CN43,DE43)</f>
        <v>0</v>
      </c>
      <c r="DG43" s="75">
        <f t="shared" si="29"/>
      </c>
    </row>
    <row r="44" spans="1:111" s="40" customFormat="1" ht="31.5" customHeight="1">
      <c r="A44" s="50"/>
      <c r="B44" s="23" t="s">
        <v>38</v>
      </c>
      <c r="C44" s="1"/>
      <c r="D44" s="59"/>
      <c r="E44" s="59"/>
      <c r="F44" s="59"/>
      <c r="G44" s="59"/>
      <c r="H44" s="59"/>
      <c r="I44" s="59"/>
      <c r="J44" s="59"/>
      <c r="K44" s="59"/>
      <c r="L44" s="59"/>
      <c r="M44" s="59"/>
      <c r="N44" s="59"/>
      <c r="O44" s="60">
        <f>SUM(D44:N44)</f>
        <v>0</v>
      </c>
      <c r="P44" s="60"/>
      <c r="Q44" s="59"/>
      <c r="R44" s="59"/>
      <c r="S44" s="59"/>
      <c r="T44" s="60">
        <f>SUM(Q44:S44)</f>
        <v>0</v>
      </c>
      <c r="U44" s="59"/>
      <c r="V44" s="59"/>
      <c r="W44" s="59"/>
      <c r="X44" s="59"/>
      <c r="Y44" s="59"/>
      <c r="Z44" s="60">
        <f>SUM(U44:Y44)</f>
        <v>0</v>
      </c>
      <c r="AA44" s="60">
        <f>SUM(O44,P44,T44,Z44)</f>
        <v>0</v>
      </c>
      <c r="AB44" s="76">
        <f t="shared" si="26"/>
      </c>
      <c r="AC44" s="43"/>
      <c r="AD44" s="59"/>
      <c r="AE44" s="59"/>
      <c r="AF44" s="59">
        <v>1.1</v>
      </c>
      <c r="AG44" s="59"/>
      <c r="AH44" s="59"/>
      <c r="AI44" s="60">
        <f>SUM(AD44:AH44)</f>
        <v>1.1</v>
      </c>
      <c r="AJ44" s="59"/>
      <c r="AK44" s="59"/>
      <c r="AL44" s="59"/>
      <c r="AM44" s="59"/>
      <c r="AN44" s="59"/>
      <c r="AO44" s="60">
        <f>SUM(AJ44:AN44)</f>
        <v>0</v>
      </c>
      <c r="AP44" s="59"/>
      <c r="AQ44" s="59"/>
      <c r="AR44" s="59"/>
      <c r="AS44" s="59"/>
      <c r="AT44" s="59"/>
      <c r="AU44" s="60">
        <f>SUM(AP44:AT44)</f>
        <v>0</v>
      </c>
      <c r="AV44" s="59"/>
      <c r="AW44" s="59"/>
      <c r="AX44" s="59"/>
      <c r="AY44" s="59"/>
      <c r="AZ44" s="59"/>
      <c r="BA44" s="60">
        <f>SUM(AV44:AZ44)</f>
        <v>0</v>
      </c>
      <c r="BB44" s="60">
        <f>SUM(AI44,AO44,AU44,BA44)</f>
        <v>1.1</v>
      </c>
      <c r="BC44" s="76">
        <f t="shared" si="27"/>
        <v>0.00014796897235799428</v>
      </c>
      <c r="BD44" s="43"/>
      <c r="BE44" s="59"/>
      <c r="BF44" s="59"/>
      <c r="BG44" s="59"/>
      <c r="BH44" s="59"/>
      <c r="BI44" s="59"/>
      <c r="BJ44" s="59"/>
      <c r="BK44" s="60">
        <f>SUM(BE44:BJ44)</f>
        <v>0</v>
      </c>
      <c r="BL44" s="59"/>
      <c r="BM44" s="59"/>
      <c r="BN44" s="59"/>
      <c r="BO44" s="59"/>
      <c r="BP44" s="59"/>
      <c r="BQ44" s="59"/>
      <c r="BR44" s="60">
        <f>SUM(BL44:BQ44)</f>
        <v>0</v>
      </c>
      <c r="BS44" s="59"/>
      <c r="BT44" s="59"/>
      <c r="BU44" s="59"/>
      <c r="BV44" s="59"/>
      <c r="BW44" s="59"/>
      <c r="BX44" s="60">
        <f>SUM(BS44:BW44)</f>
        <v>0</v>
      </c>
      <c r="BY44" s="59"/>
      <c r="BZ44" s="59"/>
      <c r="CA44" s="59"/>
      <c r="CB44" s="59"/>
      <c r="CC44" s="59"/>
      <c r="CD44" s="60">
        <f>SUM(BY44:CC44)</f>
        <v>0</v>
      </c>
      <c r="CE44" s="60">
        <f>SUM(BK44,BR44,BX44,CD44)</f>
        <v>0</v>
      </c>
      <c r="CF44" s="76">
        <f t="shared" si="28"/>
      </c>
      <c r="CG44" s="43"/>
      <c r="CH44" s="59"/>
      <c r="CI44" s="60">
        <f>SUM(CH44)</f>
        <v>0</v>
      </c>
      <c r="CJ44" s="60"/>
      <c r="CK44" s="59"/>
      <c r="CL44" s="59"/>
      <c r="CM44" s="59"/>
      <c r="CN44" s="60">
        <f>SUM(CK44:CM44)</f>
        <v>0</v>
      </c>
      <c r="CO44" s="59"/>
      <c r="CP44" s="59"/>
      <c r="CQ44" s="59"/>
      <c r="CR44" s="59"/>
      <c r="CS44" s="59"/>
      <c r="CT44" s="59"/>
      <c r="CU44" s="59"/>
      <c r="CV44" s="59"/>
      <c r="CW44" s="59"/>
      <c r="CX44" s="59"/>
      <c r="CY44" s="59"/>
      <c r="CZ44" s="59"/>
      <c r="DA44" s="59"/>
      <c r="DB44" s="59"/>
      <c r="DC44" s="59"/>
      <c r="DD44" s="59"/>
      <c r="DE44" s="60">
        <f>SUM(CO44:DD44)</f>
        <v>0</v>
      </c>
      <c r="DF44" s="60">
        <f>SUM(CI44,CJ44,CN44,DE44)</f>
        <v>0</v>
      </c>
      <c r="DG44" s="76">
        <f t="shared" si="29"/>
      </c>
    </row>
    <row r="45" spans="2:111" s="40" customFormat="1" ht="19.5" customHeight="1">
      <c r="B45" s="70" t="s">
        <v>54</v>
      </c>
      <c r="C45" s="1"/>
      <c r="D45" s="63">
        <f>SUM(D41:D44)</f>
        <v>325</v>
      </c>
      <c r="E45" s="63">
        <f aca="true" t="shared" si="30" ref="E45:AA45">SUM(E41:E44)</f>
        <v>425</v>
      </c>
      <c r="F45" s="63">
        <f t="shared" si="30"/>
        <v>0</v>
      </c>
      <c r="G45" s="63">
        <f t="shared" si="30"/>
        <v>3.5</v>
      </c>
      <c r="H45" s="63">
        <f t="shared" si="30"/>
        <v>5</v>
      </c>
      <c r="I45" s="63">
        <f t="shared" si="30"/>
        <v>154.338</v>
      </c>
      <c r="J45" s="63">
        <f t="shared" si="30"/>
        <v>0</v>
      </c>
      <c r="K45" s="63">
        <f t="shared" si="30"/>
        <v>75</v>
      </c>
      <c r="L45" s="63">
        <f t="shared" si="30"/>
        <v>75</v>
      </c>
      <c r="M45" s="63">
        <f t="shared" si="30"/>
        <v>75</v>
      </c>
      <c r="N45" s="63">
        <f t="shared" si="30"/>
        <v>75</v>
      </c>
      <c r="O45" s="64">
        <f t="shared" si="30"/>
        <v>1212.838</v>
      </c>
      <c r="P45" s="64">
        <f t="shared" si="30"/>
        <v>0</v>
      </c>
      <c r="Q45" s="63">
        <f t="shared" si="30"/>
        <v>0</v>
      </c>
      <c r="R45" s="63">
        <f t="shared" si="30"/>
        <v>10</v>
      </c>
      <c r="S45" s="63">
        <f t="shared" si="30"/>
        <v>10</v>
      </c>
      <c r="T45" s="64">
        <f t="shared" si="30"/>
        <v>20</v>
      </c>
      <c r="U45" s="63">
        <f t="shared" si="30"/>
        <v>0</v>
      </c>
      <c r="V45" s="63">
        <f t="shared" si="30"/>
        <v>0</v>
      </c>
      <c r="W45" s="63">
        <f t="shared" si="30"/>
        <v>0</v>
      </c>
      <c r="X45" s="63">
        <f t="shared" si="30"/>
        <v>0</v>
      </c>
      <c r="Y45" s="63">
        <f t="shared" si="30"/>
        <v>0</v>
      </c>
      <c r="Z45" s="64">
        <f t="shared" si="30"/>
        <v>0</v>
      </c>
      <c r="AA45" s="64">
        <f t="shared" si="30"/>
        <v>1232.838</v>
      </c>
      <c r="AB45" s="78">
        <f t="shared" si="26"/>
        <v>0.2939508571839076</v>
      </c>
      <c r="AC45" s="43"/>
      <c r="AD45" s="63">
        <f>SUM(AD41:AD44)</f>
        <v>228.1776075</v>
      </c>
      <c r="AE45" s="63">
        <f>SUM(AE41:AE44)</f>
        <v>277.6254855</v>
      </c>
      <c r="AF45" s="63">
        <f>SUM(AF41:AF44)</f>
        <v>294.29690700000003</v>
      </c>
      <c r="AG45" s="63">
        <f>SUM(AG41:AG44)</f>
        <v>225.6</v>
      </c>
      <c r="AH45" s="63">
        <f>SUM(AH41:AH44)</f>
        <v>245</v>
      </c>
      <c r="AI45" s="64">
        <f>SUM(AI41:AI44)</f>
        <v>1270.6999999999998</v>
      </c>
      <c r="AJ45" s="63">
        <f>SUM(AJ41:AJ44)</f>
        <v>3.137866</v>
      </c>
      <c r="AK45" s="63">
        <f>SUM(AK41:AK44)</f>
        <v>8.474612</v>
      </c>
      <c r="AL45" s="63">
        <f>SUM(AL41:AL44)</f>
        <v>15.00589612</v>
      </c>
      <c r="AM45" s="63">
        <f>SUM(AM41:AM44)</f>
        <v>8.75716755</v>
      </c>
      <c r="AN45" s="63">
        <f>SUM(AN41:AN44)</f>
        <v>14.624458229999998</v>
      </c>
      <c r="AO45" s="64">
        <f>SUM(AO41:AO44)</f>
        <v>49.99999989999999</v>
      </c>
      <c r="AP45" s="63">
        <f>SUM(AP41:AP44)</f>
        <v>10</v>
      </c>
      <c r="AQ45" s="63">
        <f>SUM(AQ41:AQ44)</f>
        <v>10</v>
      </c>
      <c r="AR45" s="63">
        <f>SUM(AR41:AR44)</f>
        <v>10</v>
      </c>
      <c r="AS45" s="63">
        <f>SUM(AS41:AS44)</f>
        <v>0</v>
      </c>
      <c r="AT45" s="63">
        <f>SUM(AT41:AT44)</f>
        <v>0</v>
      </c>
      <c r="AU45" s="64">
        <f>SUM(AU41:AU44)</f>
        <v>30</v>
      </c>
      <c r="AV45" s="63">
        <f>SUM(AV41:AV44)</f>
        <v>0</v>
      </c>
      <c r="AW45" s="63">
        <f>SUM(AW41:AW44)</f>
        <v>0</v>
      </c>
      <c r="AX45" s="63">
        <f>SUM(AX41:AX44)</f>
        <v>0</v>
      </c>
      <c r="AY45" s="63">
        <f>SUM(AY41:AY44)</f>
        <v>0</v>
      </c>
      <c r="AZ45" s="63">
        <f>SUM(AZ41:AZ44)</f>
        <v>0</v>
      </c>
      <c r="BA45" s="64">
        <f>SUM(BA41:BA44)</f>
        <v>0</v>
      </c>
      <c r="BB45" s="64">
        <f>SUM(BB41:BB44)</f>
        <v>1350.6999998999997</v>
      </c>
      <c r="BC45" s="78">
        <f t="shared" si="27"/>
        <v>0.1816924463174054</v>
      </c>
      <c r="BD45" s="43"/>
      <c r="BE45" s="63">
        <f>SUM(BE41:BE44)</f>
        <v>260.2012</v>
      </c>
      <c r="BF45" s="63">
        <f>SUM(BF41:BF44)</f>
        <v>305.2012</v>
      </c>
      <c r="BG45" s="63">
        <f>SUM(BG41:BG44)</f>
        <v>325.2012</v>
      </c>
      <c r="BH45" s="63">
        <f>SUM(BH41:BH44)</f>
        <v>300.2012</v>
      </c>
      <c r="BI45" s="63">
        <f>SUM(BI41:BI44)</f>
        <v>290.2012</v>
      </c>
      <c r="BJ45" s="63">
        <f>SUM(BJ41:BJ44)</f>
        <v>0</v>
      </c>
      <c r="BK45" s="64">
        <f>SUM(BK41:BK44)</f>
        <v>1481.006</v>
      </c>
      <c r="BL45" s="63">
        <f>SUM(BL41:BL44)</f>
        <v>20</v>
      </c>
      <c r="BM45" s="63">
        <f>SUM(BM41:BM44)</f>
        <v>20</v>
      </c>
      <c r="BN45" s="63">
        <f>SUM(BN41:BN44)</f>
        <v>15</v>
      </c>
      <c r="BO45" s="63">
        <f>SUM(BO41:BO44)</f>
        <v>15</v>
      </c>
      <c r="BP45" s="63">
        <f>SUM(BP41:BP44)</f>
        <v>5</v>
      </c>
      <c r="BQ45" s="63">
        <f>SUM(BQ41:BQ44)</f>
        <v>0</v>
      </c>
      <c r="BR45" s="64">
        <f>SUM(BR41:BR44)</f>
        <v>75</v>
      </c>
      <c r="BS45" s="63">
        <f>SUM(BS41:BS44)</f>
        <v>0</v>
      </c>
      <c r="BT45" s="63">
        <f>SUM(BT41:BT44)</f>
        <v>0</v>
      </c>
      <c r="BU45" s="63">
        <f>SUM(BU41:BU44)</f>
        <v>0</v>
      </c>
      <c r="BV45" s="63">
        <f>SUM(BV41:BV44)</f>
        <v>0</v>
      </c>
      <c r="BW45" s="63">
        <f>SUM(BW41:BW44)</f>
        <v>0</v>
      </c>
      <c r="BX45" s="64">
        <f>SUM(BX41:BX44)</f>
        <v>0</v>
      </c>
      <c r="BY45" s="63">
        <f>SUM(BY41:BY44)</f>
        <v>0</v>
      </c>
      <c r="BZ45" s="63">
        <f>SUM(BZ41:BZ44)</f>
        <v>0</v>
      </c>
      <c r="CA45" s="63">
        <f>SUM(CA41:CA44)</f>
        <v>0</v>
      </c>
      <c r="CB45" s="63">
        <f>SUM(CB41:CB44)</f>
        <v>0</v>
      </c>
      <c r="CC45" s="63">
        <f>SUM(CC41:CC44)</f>
        <v>0</v>
      </c>
      <c r="CD45" s="64">
        <f>SUM(CD41:CD44)</f>
        <v>0</v>
      </c>
      <c r="CE45" s="64">
        <f>SUM(CE41:CE44)</f>
        <v>1556.006</v>
      </c>
      <c r="CF45" s="78">
        <f t="shared" si="28"/>
        <v>0.1690223209700967</v>
      </c>
      <c r="CG45" s="43"/>
      <c r="CH45" s="63">
        <f>SUM(CH41:CH44)</f>
        <v>0</v>
      </c>
      <c r="CI45" s="64">
        <f>SUM(CI41:CI44)</f>
        <v>0</v>
      </c>
      <c r="CJ45" s="64">
        <f>SUM(CJ41:CJ44)</f>
        <v>0</v>
      </c>
      <c r="CK45" s="63">
        <f>SUM(CK41:CK44)</f>
        <v>0</v>
      </c>
      <c r="CL45" s="63">
        <f>SUM(CL41:CL44)</f>
        <v>0</v>
      </c>
      <c r="CM45" s="63">
        <f>SUM(CM41:CM44)</f>
        <v>0</v>
      </c>
      <c r="CN45" s="64">
        <f>SUM(CN41:CN44)</f>
        <v>0</v>
      </c>
      <c r="CO45" s="63">
        <f>SUM(CO41:CO44)</f>
        <v>0</v>
      </c>
      <c r="CP45" s="63">
        <f>SUM(CP41:CP44)</f>
        <v>0</v>
      </c>
      <c r="CQ45" s="63">
        <f>SUM(CQ41:CQ44)</f>
        <v>0</v>
      </c>
      <c r="CR45" s="63">
        <f>SUM(CR41:CR44)</f>
        <v>0</v>
      </c>
      <c r="CS45" s="63">
        <f>SUM(CS41:CS44)</f>
        <v>0</v>
      </c>
      <c r="CT45" s="63">
        <f>SUM(CT41:CT44)</f>
        <v>0</v>
      </c>
      <c r="CU45" s="63">
        <f>SUM(CU41:CU44)</f>
        <v>0</v>
      </c>
      <c r="CV45" s="63">
        <f>SUM(CV41:CV44)</f>
        <v>0</v>
      </c>
      <c r="CW45" s="63">
        <f>SUM(CW41:CW44)</f>
        <v>0</v>
      </c>
      <c r="CX45" s="63">
        <f>SUM(CX41:CX44)</f>
        <v>0</v>
      </c>
      <c r="CY45" s="63">
        <f>SUM(CY41:CY44)</f>
        <v>0</v>
      </c>
      <c r="CZ45" s="63">
        <f>SUM(CZ41:CZ44)</f>
        <v>0</v>
      </c>
      <c r="DA45" s="63">
        <f>SUM(DA41:DA44)</f>
        <v>0</v>
      </c>
      <c r="DB45" s="63">
        <f>SUM(DB41:DB44)</f>
        <v>0</v>
      </c>
      <c r="DC45" s="63">
        <f>SUM(DC41:DC44)</f>
        <v>0</v>
      </c>
      <c r="DD45" s="63">
        <f>SUM(DD41:DD44)</f>
        <v>0</v>
      </c>
      <c r="DE45" s="64">
        <f>SUM(DE41:DE44)</f>
        <v>0</v>
      </c>
      <c r="DF45" s="64">
        <f>SUM(DF41:DF44)</f>
        <v>0</v>
      </c>
      <c r="DG45" s="78">
        <f t="shared" si="29"/>
      </c>
    </row>
    <row r="46" spans="1:111" s="11" customFormat="1" ht="15.75" customHeight="1">
      <c r="A46" s="50"/>
      <c r="B46" s="22" t="s">
        <v>37</v>
      </c>
      <c r="C46" s="1"/>
      <c r="D46" s="49"/>
      <c r="E46" s="49"/>
      <c r="F46" s="49"/>
      <c r="G46" s="49"/>
      <c r="H46" s="49"/>
      <c r="I46" s="49"/>
      <c r="J46" s="49"/>
      <c r="K46" s="49"/>
      <c r="L46" s="49"/>
      <c r="M46" s="49"/>
      <c r="N46" s="49"/>
      <c r="O46" s="42">
        <f aca="true" t="shared" si="31" ref="O46:O55">SUM(D46:N46)</f>
        <v>0</v>
      </c>
      <c r="P46" s="44"/>
      <c r="Q46" s="49"/>
      <c r="R46" s="49"/>
      <c r="S46" s="49"/>
      <c r="T46" s="42">
        <f aca="true" t="shared" si="32" ref="T46:T55">SUM(Q46:S46)</f>
        <v>0</v>
      </c>
      <c r="U46" s="49"/>
      <c r="V46" s="49"/>
      <c r="W46" s="49"/>
      <c r="X46" s="49"/>
      <c r="Y46" s="49"/>
      <c r="Z46" s="42">
        <f aca="true" t="shared" si="33" ref="Z46:Z55">SUM(U46:Y46)</f>
        <v>0</v>
      </c>
      <c r="AA46" s="42">
        <f aca="true" t="shared" si="34" ref="AA46:AA55">SUM(O46,P46,T46,Z46)</f>
        <v>0</v>
      </c>
      <c r="AB46" s="77">
        <f t="shared" si="26"/>
      </c>
      <c r="AC46" s="43"/>
      <c r="AD46" s="49"/>
      <c r="AE46" s="49"/>
      <c r="AF46" s="49"/>
      <c r="AG46" s="49"/>
      <c r="AH46" s="49"/>
      <c r="AI46" s="42">
        <f aca="true" t="shared" si="35" ref="AI46:AI55">SUM(AD46:AH46)</f>
        <v>0</v>
      </c>
      <c r="AJ46" s="49"/>
      <c r="AK46" s="49">
        <v>4.3</v>
      </c>
      <c r="AL46" s="49">
        <v>2.2</v>
      </c>
      <c r="AM46" s="49">
        <v>25.275399999999998</v>
      </c>
      <c r="AN46" s="49"/>
      <c r="AO46" s="42">
        <f aca="true" t="shared" si="36" ref="AO46:AO55">SUM(AJ46:AN46)</f>
        <v>31.775399999999998</v>
      </c>
      <c r="AP46" s="49"/>
      <c r="AQ46" s="49"/>
      <c r="AR46" s="49"/>
      <c r="AS46" s="49"/>
      <c r="AT46" s="49"/>
      <c r="AU46" s="42">
        <f aca="true" t="shared" si="37" ref="AU46:AU55">SUM(AP46:AT46)</f>
        <v>0</v>
      </c>
      <c r="AV46" s="49"/>
      <c r="AW46" s="49"/>
      <c r="AX46" s="49"/>
      <c r="AY46" s="49"/>
      <c r="AZ46" s="49"/>
      <c r="BA46" s="42">
        <f aca="true" t="shared" si="38" ref="BA46:BA55">SUM(AV46:AZ46)</f>
        <v>0</v>
      </c>
      <c r="BB46" s="42">
        <f aca="true" t="shared" si="39" ref="BB46:BB55">SUM(AI46,AO46,AU46,BA46)</f>
        <v>31.775399999999998</v>
      </c>
      <c r="BC46" s="77">
        <f t="shared" si="27"/>
        <v>0.004274339349331101</v>
      </c>
      <c r="BD46" s="43"/>
      <c r="BE46" s="49"/>
      <c r="BF46" s="49"/>
      <c r="BG46" s="49"/>
      <c r="BH46" s="49"/>
      <c r="BI46" s="49"/>
      <c r="BJ46" s="49"/>
      <c r="BK46" s="42">
        <f aca="true" t="shared" si="40" ref="BK46:BK55">SUM(BE46:BJ46)</f>
        <v>0</v>
      </c>
      <c r="BL46" s="49"/>
      <c r="BM46" s="49">
        <v>0.0306</v>
      </c>
      <c r="BN46" s="49"/>
      <c r="BO46" s="49"/>
      <c r="BP46" s="49"/>
      <c r="BQ46" s="49"/>
      <c r="BR46" s="42">
        <f aca="true" t="shared" si="41" ref="BR46:BR55">SUM(BL46:BQ46)</f>
        <v>0.0306</v>
      </c>
      <c r="BS46" s="49"/>
      <c r="BT46" s="49"/>
      <c r="BU46" s="49"/>
      <c r="BV46" s="49"/>
      <c r="BW46" s="49"/>
      <c r="BX46" s="42">
        <f aca="true" t="shared" si="42" ref="BX46:BX55">SUM(BS46:BW46)</f>
        <v>0</v>
      </c>
      <c r="BY46" s="49"/>
      <c r="BZ46" s="49"/>
      <c r="CA46" s="49"/>
      <c r="CB46" s="49"/>
      <c r="CC46" s="49"/>
      <c r="CD46" s="42">
        <f aca="true" t="shared" si="43" ref="CD46:CD55">SUM(BY46:CC46)</f>
        <v>0</v>
      </c>
      <c r="CE46" s="42">
        <f aca="true" t="shared" si="44" ref="CE46:CE55">SUM(BK46,BR46,BX46,CD46)</f>
        <v>0.0306</v>
      </c>
      <c r="CF46" s="77">
        <f t="shared" si="28"/>
        <v>3.323947993571335E-06</v>
      </c>
      <c r="CG46" s="43"/>
      <c r="CH46" s="49"/>
      <c r="CI46" s="44">
        <f aca="true" t="shared" si="45" ref="CI46:CI55">SUM(CH46)</f>
        <v>0</v>
      </c>
      <c r="CJ46" s="44"/>
      <c r="CK46" s="49"/>
      <c r="CL46" s="49"/>
      <c r="CM46" s="49"/>
      <c r="CN46" s="42">
        <f aca="true" t="shared" si="46" ref="CN46:CN55">SUM(CK46:CM46)</f>
        <v>0</v>
      </c>
      <c r="CO46" s="49"/>
      <c r="CP46" s="49"/>
      <c r="CQ46" s="49"/>
      <c r="CR46" s="49"/>
      <c r="CS46" s="49"/>
      <c r="CT46" s="49"/>
      <c r="CU46" s="49"/>
      <c r="CV46" s="49"/>
      <c r="CW46" s="49"/>
      <c r="CX46" s="49"/>
      <c r="CY46" s="49"/>
      <c r="CZ46" s="49"/>
      <c r="DA46" s="49"/>
      <c r="DB46" s="49"/>
      <c r="DC46" s="49"/>
      <c r="DD46" s="49"/>
      <c r="DE46" s="42">
        <f>SUM(CO46:DD46)</f>
        <v>0</v>
      </c>
      <c r="DF46" s="44">
        <f aca="true" t="shared" si="47" ref="DF46:DF55">SUM(CI46,CJ46,CN46,DE46)</f>
        <v>0</v>
      </c>
      <c r="DG46" s="77">
        <f t="shared" si="29"/>
      </c>
    </row>
    <row r="47" spans="1:111" s="11" customFormat="1" ht="15.75" customHeight="1">
      <c r="A47" s="50">
        <v>12</v>
      </c>
      <c r="B47" s="22" t="s">
        <v>30</v>
      </c>
      <c r="C47" s="1"/>
      <c r="D47" s="49"/>
      <c r="E47" s="49"/>
      <c r="F47" s="49"/>
      <c r="G47" s="49"/>
      <c r="H47" s="49"/>
      <c r="I47" s="49"/>
      <c r="J47" s="49"/>
      <c r="K47" s="49"/>
      <c r="L47" s="49"/>
      <c r="M47" s="49"/>
      <c r="N47" s="49"/>
      <c r="O47" s="42">
        <f t="shared" si="31"/>
        <v>0</v>
      </c>
      <c r="P47" s="44"/>
      <c r="Q47" s="49"/>
      <c r="R47" s="49"/>
      <c r="S47" s="49"/>
      <c r="T47" s="42">
        <f t="shared" si="32"/>
        <v>0</v>
      </c>
      <c r="U47" s="49"/>
      <c r="V47" s="49"/>
      <c r="W47" s="49"/>
      <c r="X47" s="49"/>
      <c r="Y47" s="49"/>
      <c r="Z47" s="42">
        <f t="shared" si="33"/>
        <v>0</v>
      </c>
      <c r="AA47" s="42">
        <f t="shared" si="34"/>
        <v>0</v>
      </c>
      <c r="AB47" s="77">
        <f t="shared" si="26"/>
      </c>
      <c r="AC47" s="43"/>
      <c r="AD47" s="49"/>
      <c r="AE47" s="49"/>
      <c r="AF47" s="49"/>
      <c r="AG47" s="49"/>
      <c r="AH47" s="49">
        <v>1.05</v>
      </c>
      <c r="AI47" s="42">
        <f t="shared" si="35"/>
        <v>1.05</v>
      </c>
      <c r="AJ47" s="49"/>
      <c r="AK47" s="49">
        <v>4.00969526</v>
      </c>
      <c r="AL47" s="49">
        <v>7.6776</v>
      </c>
      <c r="AM47" s="49">
        <v>4.98555</v>
      </c>
      <c r="AN47" s="49">
        <v>3.116</v>
      </c>
      <c r="AO47" s="42">
        <f t="shared" si="36"/>
        <v>19.78884526</v>
      </c>
      <c r="AP47" s="49"/>
      <c r="AQ47" s="49"/>
      <c r="AR47" s="49"/>
      <c r="AS47" s="49"/>
      <c r="AT47" s="49"/>
      <c r="AU47" s="42">
        <f t="shared" si="37"/>
        <v>0</v>
      </c>
      <c r="AV47" s="49"/>
      <c r="AW47" s="49"/>
      <c r="AX47" s="49"/>
      <c r="AY47" s="49"/>
      <c r="AZ47" s="49"/>
      <c r="BA47" s="42">
        <f t="shared" si="38"/>
        <v>0</v>
      </c>
      <c r="BB47" s="42">
        <f t="shared" si="39"/>
        <v>20.83884526</v>
      </c>
      <c r="BC47" s="77">
        <f t="shared" si="27"/>
        <v>0.002803184107499509</v>
      </c>
      <c r="BD47" s="43"/>
      <c r="BE47" s="49">
        <v>0.1</v>
      </c>
      <c r="BF47" s="49"/>
      <c r="BG47" s="49"/>
      <c r="BH47" s="49"/>
      <c r="BI47" s="49"/>
      <c r="BJ47" s="49"/>
      <c r="BK47" s="42">
        <f t="shared" si="40"/>
        <v>0.1</v>
      </c>
      <c r="BL47" s="49">
        <v>4.591025</v>
      </c>
      <c r="BM47" s="49">
        <v>0.615</v>
      </c>
      <c r="BN47" s="49">
        <v>1.145</v>
      </c>
      <c r="BO47" s="49"/>
      <c r="BP47" s="49"/>
      <c r="BQ47" s="49"/>
      <c r="BR47" s="42">
        <f t="shared" si="41"/>
        <v>6.351025</v>
      </c>
      <c r="BS47" s="49"/>
      <c r="BT47" s="49"/>
      <c r="BU47" s="49"/>
      <c r="BV47" s="49"/>
      <c r="BW47" s="49"/>
      <c r="BX47" s="42">
        <f t="shared" si="42"/>
        <v>0</v>
      </c>
      <c r="BY47" s="49"/>
      <c r="BZ47" s="49"/>
      <c r="CA47" s="49"/>
      <c r="CB47" s="49"/>
      <c r="CC47" s="49"/>
      <c r="CD47" s="42">
        <f t="shared" si="43"/>
        <v>0</v>
      </c>
      <c r="CE47" s="42">
        <f t="shared" si="44"/>
        <v>6.451025</v>
      </c>
      <c r="CF47" s="77">
        <f t="shared" si="28"/>
        <v>0.0007007474380793634</v>
      </c>
      <c r="CG47" s="43"/>
      <c r="CH47" s="49"/>
      <c r="CI47" s="44">
        <f t="shared" si="45"/>
        <v>0</v>
      </c>
      <c r="CJ47" s="44"/>
      <c r="CK47" s="49"/>
      <c r="CL47" s="49"/>
      <c r="CM47" s="49"/>
      <c r="CN47" s="42">
        <f t="shared" si="46"/>
        <v>0</v>
      </c>
      <c r="CO47" s="49"/>
      <c r="CP47" s="49"/>
      <c r="CQ47" s="49"/>
      <c r="CR47" s="49"/>
      <c r="CS47" s="49"/>
      <c r="CT47" s="49"/>
      <c r="CU47" s="49"/>
      <c r="CV47" s="49"/>
      <c r="CW47" s="49"/>
      <c r="CX47" s="49"/>
      <c r="CY47" s="49"/>
      <c r="CZ47" s="49"/>
      <c r="DA47" s="49"/>
      <c r="DB47" s="49"/>
      <c r="DC47" s="49"/>
      <c r="DD47" s="49"/>
      <c r="DE47" s="42">
        <f aca="true" t="shared" si="48" ref="DE47:DE55">SUM(CO47:DD47)</f>
        <v>0</v>
      </c>
      <c r="DF47" s="44">
        <f t="shared" si="47"/>
        <v>0</v>
      </c>
      <c r="DG47" s="77">
        <f t="shared" si="29"/>
      </c>
    </row>
    <row r="48" spans="1:111" s="11" customFormat="1" ht="30" customHeight="1">
      <c r="A48" s="50"/>
      <c r="B48" s="22" t="s">
        <v>31</v>
      </c>
      <c r="C48" s="1"/>
      <c r="D48" s="49"/>
      <c r="E48" s="49"/>
      <c r="F48" s="49"/>
      <c r="G48" s="49"/>
      <c r="H48" s="49"/>
      <c r="I48" s="49"/>
      <c r="J48" s="49"/>
      <c r="K48" s="49"/>
      <c r="L48" s="49"/>
      <c r="M48" s="49"/>
      <c r="N48" s="49"/>
      <c r="O48" s="42">
        <f t="shared" si="31"/>
        <v>0</v>
      </c>
      <c r="P48" s="44"/>
      <c r="Q48" s="49"/>
      <c r="R48" s="49"/>
      <c r="S48" s="49"/>
      <c r="T48" s="42">
        <f t="shared" si="32"/>
        <v>0</v>
      </c>
      <c r="U48" s="49"/>
      <c r="V48" s="49"/>
      <c r="W48" s="49"/>
      <c r="X48" s="49"/>
      <c r="Y48" s="49"/>
      <c r="Z48" s="42">
        <f t="shared" si="33"/>
        <v>0</v>
      </c>
      <c r="AA48" s="42">
        <f t="shared" si="34"/>
        <v>0</v>
      </c>
      <c r="AB48" s="77">
        <f t="shared" si="26"/>
      </c>
      <c r="AC48" s="43"/>
      <c r="AD48" s="49"/>
      <c r="AE48" s="49"/>
      <c r="AF48" s="49"/>
      <c r="AG48" s="49"/>
      <c r="AH48" s="49"/>
      <c r="AI48" s="42">
        <f t="shared" si="35"/>
        <v>0</v>
      </c>
      <c r="AJ48" s="49"/>
      <c r="AK48" s="49"/>
      <c r="AL48" s="49"/>
      <c r="AM48" s="49">
        <v>2</v>
      </c>
      <c r="AN48" s="49"/>
      <c r="AO48" s="42">
        <f t="shared" si="36"/>
        <v>2</v>
      </c>
      <c r="AP48" s="49"/>
      <c r="AQ48" s="49"/>
      <c r="AR48" s="49"/>
      <c r="AS48" s="49"/>
      <c r="AT48" s="49"/>
      <c r="AU48" s="42">
        <f t="shared" si="37"/>
        <v>0</v>
      </c>
      <c r="AV48" s="49"/>
      <c r="AW48" s="49"/>
      <c r="AX48" s="49"/>
      <c r="AY48" s="49"/>
      <c r="AZ48" s="49"/>
      <c r="BA48" s="42">
        <f t="shared" si="38"/>
        <v>0</v>
      </c>
      <c r="BB48" s="42">
        <f t="shared" si="39"/>
        <v>2</v>
      </c>
      <c r="BC48" s="77">
        <f t="shared" si="27"/>
        <v>0.00026903449519635324</v>
      </c>
      <c r="BD48" s="43"/>
      <c r="BE48" s="49"/>
      <c r="BF48" s="49"/>
      <c r="BG48" s="49"/>
      <c r="BH48" s="49"/>
      <c r="BI48" s="49"/>
      <c r="BJ48" s="49"/>
      <c r="BK48" s="42">
        <f t="shared" si="40"/>
        <v>0</v>
      </c>
      <c r="BL48" s="49"/>
      <c r="BM48" s="49"/>
      <c r="BN48" s="49"/>
      <c r="BO48" s="49"/>
      <c r="BP48" s="49"/>
      <c r="BQ48" s="49"/>
      <c r="BR48" s="42">
        <f t="shared" si="41"/>
        <v>0</v>
      </c>
      <c r="BS48" s="49"/>
      <c r="BT48" s="49"/>
      <c r="BU48" s="49"/>
      <c r="BV48" s="49"/>
      <c r="BW48" s="49"/>
      <c r="BX48" s="42">
        <f t="shared" si="42"/>
        <v>0</v>
      </c>
      <c r="BY48" s="49"/>
      <c r="BZ48" s="49"/>
      <c r="CA48" s="49"/>
      <c r="CB48" s="49"/>
      <c r="CC48" s="49"/>
      <c r="CD48" s="42">
        <f t="shared" si="43"/>
        <v>0</v>
      </c>
      <c r="CE48" s="42">
        <f t="shared" si="44"/>
        <v>0</v>
      </c>
      <c r="CF48" s="77">
        <f t="shared" si="28"/>
      </c>
      <c r="CG48" s="43"/>
      <c r="CH48" s="49"/>
      <c r="CI48" s="44">
        <f t="shared" si="45"/>
        <v>0</v>
      </c>
      <c r="CJ48" s="44"/>
      <c r="CK48" s="49"/>
      <c r="CL48" s="49"/>
      <c r="CM48" s="49"/>
      <c r="CN48" s="42">
        <f t="shared" si="46"/>
        <v>0</v>
      </c>
      <c r="CO48" s="49"/>
      <c r="CP48" s="49"/>
      <c r="CQ48" s="49"/>
      <c r="CR48" s="49"/>
      <c r="CS48" s="49"/>
      <c r="CT48" s="49"/>
      <c r="CU48" s="49"/>
      <c r="CV48" s="49"/>
      <c r="CW48" s="49"/>
      <c r="CX48" s="49"/>
      <c r="CY48" s="49"/>
      <c r="CZ48" s="49"/>
      <c r="DA48" s="49"/>
      <c r="DB48" s="49"/>
      <c r="DC48" s="49"/>
      <c r="DD48" s="49"/>
      <c r="DE48" s="42">
        <f t="shared" si="48"/>
        <v>0</v>
      </c>
      <c r="DF48" s="44">
        <f t="shared" si="47"/>
        <v>0</v>
      </c>
      <c r="DG48" s="77">
        <f t="shared" si="29"/>
      </c>
    </row>
    <row r="49" spans="1:111" s="40" customFormat="1" ht="15.75" customHeight="1">
      <c r="A49" s="50">
        <v>13</v>
      </c>
      <c r="B49" s="22" t="s">
        <v>97</v>
      </c>
      <c r="C49" s="1"/>
      <c r="D49" s="49"/>
      <c r="E49" s="49"/>
      <c r="F49" s="49"/>
      <c r="G49" s="49"/>
      <c r="H49" s="49"/>
      <c r="I49" s="49"/>
      <c r="J49" s="49"/>
      <c r="K49" s="49"/>
      <c r="L49" s="49"/>
      <c r="M49" s="49"/>
      <c r="N49" s="49"/>
      <c r="O49" s="42">
        <f t="shared" si="31"/>
        <v>0</v>
      </c>
      <c r="P49" s="44"/>
      <c r="Q49" s="49"/>
      <c r="R49" s="49"/>
      <c r="S49" s="49"/>
      <c r="T49" s="42">
        <f t="shared" si="32"/>
        <v>0</v>
      </c>
      <c r="U49" s="49"/>
      <c r="V49" s="49"/>
      <c r="W49" s="49"/>
      <c r="X49" s="49"/>
      <c r="Y49" s="49"/>
      <c r="Z49" s="42">
        <f t="shared" si="33"/>
        <v>0</v>
      </c>
      <c r="AA49" s="42">
        <f t="shared" si="34"/>
        <v>0</v>
      </c>
      <c r="AB49" s="77">
        <f t="shared" si="26"/>
      </c>
      <c r="AC49" s="43"/>
      <c r="AD49" s="49"/>
      <c r="AE49" s="49"/>
      <c r="AF49" s="49"/>
      <c r="AG49" s="49"/>
      <c r="AH49" s="49"/>
      <c r="AI49" s="42">
        <f t="shared" si="35"/>
        <v>0</v>
      </c>
      <c r="AJ49" s="49"/>
      <c r="AK49" s="49"/>
      <c r="AL49" s="49"/>
      <c r="AM49" s="49"/>
      <c r="AN49" s="49"/>
      <c r="AO49" s="42">
        <f t="shared" si="36"/>
        <v>0</v>
      </c>
      <c r="AP49" s="49"/>
      <c r="AQ49" s="49"/>
      <c r="AR49" s="49"/>
      <c r="AS49" s="49"/>
      <c r="AT49" s="49"/>
      <c r="AU49" s="42">
        <f t="shared" si="37"/>
        <v>0</v>
      </c>
      <c r="AV49" s="49"/>
      <c r="AW49" s="49"/>
      <c r="AX49" s="49"/>
      <c r="AY49" s="49"/>
      <c r="AZ49" s="49"/>
      <c r="BA49" s="42">
        <f t="shared" si="38"/>
        <v>0</v>
      </c>
      <c r="BB49" s="42">
        <f t="shared" si="39"/>
        <v>0</v>
      </c>
      <c r="BC49" s="77">
        <f t="shared" si="27"/>
      </c>
      <c r="BD49" s="43"/>
      <c r="BE49" s="49"/>
      <c r="BF49" s="49"/>
      <c r="BG49" s="49"/>
      <c r="BH49" s="49"/>
      <c r="BI49" s="49"/>
      <c r="BJ49" s="49"/>
      <c r="BK49" s="42">
        <f t="shared" si="40"/>
        <v>0</v>
      </c>
      <c r="BL49" s="49"/>
      <c r="BM49" s="49">
        <v>0.5152</v>
      </c>
      <c r="BN49" s="49">
        <v>1.1624</v>
      </c>
      <c r="BO49" s="49">
        <v>1.6384</v>
      </c>
      <c r="BP49" s="49">
        <v>0.684</v>
      </c>
      <c r="BQ49" s="49"/>
      <c r="BR49" s="42">
        <f t="shared" si="41"/>
        <v>4</v>
      </c>
      <c r="BS49" s="49"/>
      <c r="BT49" s="49"/>
      <c r="BU49" s="49"/>
      <c r="BV49" s="49"/>
      <c r="BW49" s="49"/>
      <c r="BX49" s="42">
        <f t="shared" si="42"/>
        <v>0</v>
      </c>
      <c r="BY49" s="49"/>
      <c r="BZ49" s="49"/>
      <c r="CA49" s="49"/>
      <c r="CB49" s="49"/>
      <c r="CC49" s="49"/>
      <c r="CD49" s="42">
        <f t="shared" si="43"/>
        <v>0</v>
      </c>
      <c r="CE49" s="42">
        <f t="shared" si="44"/>
        <v>4</v>
      </c>
      <c r="CF49" s="77">
        <f t="shared" si="28"/>
        <v>0.00043450300569559936</v>
      </c>
      <c r="CG49" s="43"/>
      <c r="CH49" s="49"/>
      <c r="CI49" s="44">
        <f t="shared" si="45"/>
        <v>0</v>
      </c>
      <c r="CJ49" s="44"/>
      <c r="CK49" s="49"/>
      <c r="CL49" s="49"/>
      <c r="CM49" s="49"/>
      <c r="CN49" s="42">
        <f t="shared" si="46"/>
        <v>0</v>
      </c>
      <c r="CO49" s="49"/>
      <c r="CP49" s="49"/>
      <c r="CQ49" s="49"/>
      <c r="CR49" s="49"/>
      <c r="CS49" s="49"/>
      <c r="CT49" s="49"/>
      <c r="CU49" s="49"/>
      <c r="CV49" s="49"/>
      <c r="CW49" s="49"/>
      <c r="CX49" s="49"/>
      <c r="CY49" s="49"/>
      <c r="CZ49" s="49"/>
      <c r="DA49" s="49"/>
      <c r="DB49" s="49"/>
      <c r="DC49" s="49"/>
      <c r="DD49" s="49"/>
      <c r="DE49" s="42">
        <f t="shared" si="48"/>
        <v>0</v>
      </c>
      <c r="DF49" s="44">
        <f t="shared" si="47"/>
        <v>0</v>
      </c>
      <c r="DG49" s="77">
        <f t="shared" si="29"/>
      </c>
    </row>
    <row r="50" spans="1:111" s="40" customFormat="1" ht="15">
      <c r="A50" s="50"/>
      <c r="B50" s="22" t="s">
        <v>66</v>
      </c>
      <c r="C50" s="1"/>
      <c r="D50" s="49"/>
      <c r="E50" s="49"/>
      <c r="F50" s="49"/>
      <c r="G50" s="49"/>
      <c r="H50" s="49"/>
      <c r="I50" s="49"/>
      <c r="J50" s="49"/>
      <c r="K50" s="49"/>
      <c r="L50" s="49"/>
      <c r="M50" s="49"/>
      <c r="N50" s="49"/>
      <c r="O50" s="44">
        <f t="shared" si="31"/>
        <v>0</v>
      </c>
      <c r="P50" s="44"/>
      <c r="Q50" s="49"/>
      <c r="R50" s="49"/>
      <c r="S50" s="49"/>
      <c r="T50" s="44">
        <f t="shared" si="32"/>
        <v>0</v>
      </c>
      <c r="U50" s="49"/>
      <c r="V50" s="49"/>
      <c r="W50" s="49"/>
      <c r="X50" s="49"/>
      <c r="Y50" s="49"/>
      <c r="Z50" s="44">
        <f t="shared" si="33"/>
        <v>0</v>
      </c>
      <c r="AA50" s="44">
        <f t="shared" si="34"/>
        <v>0</v>
      </c>
      <c r="AB50" s="75">
        <f aca="true" t="shared" si="49" ref="AB50:AB59">IF(AA50=0,"",AA50/$AA$59)</f>
      </c>
      <c r="AC50" s="43"/>
      <c r="AD50" s="49"/>
      <c r="AE50" s="49"/>
      <c r="AF50" s="49"/>
      <c r="AG50" s="49"/>
      <c r="AH50" s="49"/>
      <c r="AI50" s="44">
        <f t="shared" si="35"/>
        <v>0</v>
      </c>
      <c r="AJ50" s="49"/>
      <c r="AK50" s="49"/>
      <c r="AL50" s="49"/>
      <c r="AM50" s="49"/>
      <c r="AN50" s="49"/>
      <c r="AO50" s="44">
        <f t="shared" si="36"/>
        <v>0</v>
      </c>
      <c r="AP50" s="49"/>
      <c r="AQ50" s="49"/>
      <c r="AR50" s="49"/>
      <c r="AS50" s="49"/>
      <c r="AT50" s="49"/>
      <c r="AU50" s="44">
        <f t="shared" si="37"/>
        <v>0</v>
      </c>
      <c r="AV50" s="49"/>
      <c r="AW50" s="49"/>
      <c r="AX50" s="49"/>
      <c r="AY50" s="49"/>
      <c r="AZ50" s="49"/>
      <c r="BA50" s="44">
        <f t="shared" si="38"/>
        <v>0</v>
      </c>
      <c r="BB50" s="44">
        <f t="shared" si="39"/>
        <v>0</v>
      </c>
      <c r="BC50" s="75">
        <f aca="true" t="shared" si="50" ref="BC50:BC59">IF(BB50=0,"",BB50/$BB$59)</f>
      </c>
      <c r="BD50" s="43"/>
      <c r="BE50" s="49"/>
      <c r="BF50" s="49"/>
      <c r="BG50" s="49"/>
      <c r="BH50" s="49"/>
      <c r="BI50" s="49"/>
      <c r="BJ50" s="49"/>
      <c r="BK50" s="44">
        <f t="shared" si="40"/>
        <v>0</v>
      </c>
      <c r="BL50" s="49">
        <v>0.28600000000000003</v>
      </c>
      <c r="BM50" s="49">
        <v>0.286</v>
      </c>
      <c r="BN50" s="49">
        <v>0.286</v>
      </c>
      <c r="BO50" s="49"/>
      <c r="BP50" s="49"/>
      <c r="BQ50" s="49"/>
      <c r="BR50" s="44">
        <f>SUM(BL50:BQ50)</f>
        <v>0.8580000000000001</v>
      </c>
      <c r="BS50" s="49"/>
      <c r="BT50" s="49"/>
      <c r="BU50" s="49"/>
      <c r="BV50" s="49"/>
      <c r="BW50" s="49"/>
      <c r="BX50" s="44">
        <f t="shared" si="42"/>
        <v>0</v>
      </c>
      <c r="BY50" s="49"/>
      <c r="BZ50" s="49"/>
      <c r="CA50" s="49"/>
      <c r="CB50" s="49"/>
      <c r="CC50" s="49"/>
      <c r="CD50" s="44">
        <f t="shared" si="43"/>
        <v>0</v>
      </c>
      <c r="CE50" s="44">
        <f t="shared" si="44"/>
        <v>0.8580000000000001</v>
      </c>
      <c r="CF50" s="75">
        <f aca="true" t="shared" si="51" ref="CF50:CF59">IF(CE50=0,"",CE50/$CE$59)</f>
        <v>9.320089472170608E-05</v>
      </c>
      <c r="CG50" s="43"/>
      <c r="CH50" s="49"/>
      <c r="CI50" s="44">
        <f t="shared" si="45"/>
        <v>0</v>
      </c>
      <c r="CJ50" s="44"/>
      <c r="CK50" s="49"/>
      <c r="CL50" s="49"/>
      <c r="CM50" s="49"/>
      <c r="CN50" s="44">
        <f t="shared" si="46"/>
        <v>0</v>
      </c>
      <c r="CO50" s="49"/>
      <c r="CP50" s="49"/>
      <c r="CQ50" s="49"/>
      <c r="CR50" s="49"/>
      <c r="CS50" s="49"/>
      <c r="CT50" s="49"/>
      <c r="CU50" s="49"/>
      <c r="CV50" s="49"/>
      <c r="CW50" s="49"/>
      <c r="CX50" s="49"/>
      <c r="CY50" s="49"/>
      <c r="CZ50" s="49"/>
      <c r="DA50" s="49"/>
      <c r="DB50" s="49"/>
      <c r="DC50" s="49"/>
      <c r="DD50" s="49"/>
      <c r="DE50" s="44">
        <f t="shared" si="48"/>
        <v>0</v>
      </c>
      <c r="DF50" s="44">
        <f t="shared" si="47"/>
        <v>0</v>
      </c>
      <c r="DG50" s="75">
        <f aca="true" t="shared" si="52" ref="DG50:DG59">IF(DF50=0,"",DF50/$DF$59)</f>
      </c>
    </row>
    <row r="51" spans="1:111" s="11" customFormat="1" ht="15.75" customHeight="1">
      <c r="A51" s="50"/>
      <c r="B51" s="22" t="s">
        <v>86</v>
      </c>
      <c r="C51" s="1"/>
      <c r="D51" s="49"/>
      <c r="E51" s="49"/>
      <c r="F51" s="49"/>
      <c r="G51" s="49"/>
      <c r="H51" s="49"/>
      <c r="I51" s="49"/>
      <c r="J51" s="49"/>
      <c r="K51" s="49"/>
      <c r="L51" s="49">
        <v>5.8</v>
      </c>
      <c r="M51" s="49">
        <v>5.9</v>
      </c>
      <c r="N51" s="49">
        <v>4</v>
      </c>
      <c r="O51" s="42">
        <f t="shared" si="31"/>
        <v>15.7</v>
      </c>
      <c r="P51" s="44"/>
      <c r="Q51" s="49"/>
      <c r="R51" s="49"/>
      <c r="S51" s="49"/>
      <c r="T51" s="42">
        <f t="shared" si="32"/>
        <v>0</v>
      </c>
      <c r="U51" s="49"/>
      <c r="V51" s="49"/>
      <c r="W51" s="49"/>
      <c r="X51" s="49"/>
      <c r="Y51" s="49"/>
      <c r="Z51" s="42">
        <f t="shared" si="33"/>
        <v>0</v>
      </c>
      <c r="AA51" s="42">
        <f t="shared" si="34"/>
        <v>15.7</v>
      </c>
      <c r="AB51" s="77">
        <f t="shared" si="49"/>
        <v>0.003743418403543166</v>
      </c>
      <c r="AC51" s="43"/>
      <c r="AD51" s="49"/>
      <c r="AE51" s="49"/>
      <c r="AF51" s="49"/>
      <c r="AG51" s="49"/>
      <c r="AH51" s="49"/>
      <c r="AI51" s="42">
        <f t="shared" si="35"/>
        <v>0</v>
      </c>
      <c r="AJ51" s="49">
        <v>3.138031</v>
      </c>
      <c r="AK51" s="49">
        <v>3.01936212865</v>
      </c>
      <c r="AL51" s="49">
        <v>1.9317987200000002</v>
      </c>
      <c r="AM51" s="49">
        <v>1.72390482</v>
      </c>
      <c r="AN51" s="49">
        <v>1.32300935</v>
      </c>
      <c r="AO51" s="42">
        <f t="shared" si="36"/>
        <v>11.136106018649999</v>
      </c>
      <c r="AP51" s="49"/>
      <c r="AQ51" s="49"/>
      <c r="AR51" s="49"/>
      <c r="AS51" s="49"/>
      <c r="AT51" s="49"/>
      <c r="AU51" s="42">
        <f t="shared" si="37"/>
        <v>0</v>
      </c>
      <c r="AV51" s="49"/>
      <c r="AW51" s="49"/>
      <c r="AX51" s="49"/>
      <c r="AY51" s="49"/>
      <c r="AZ51" s="49"/>
      <c r="BA51" s="42">
        <f t="shared" si="38"/>
        <v>0</v>
      </c>
      <c r="BB51" s="42">
        <f t="shared" si="39"/>
        <v>11.136106018649999</v>
      </c>
      <c r="BC51" s="77">
        <f t="shared" si="50"/>
        <v>0.0014979983305902867</v>
      </c>
      <c r="BD51" s="43"/>
      <c r="BE51" s="49"/>
      <c r="BF51" s="49"/>
      <c r="BG51" s="49"/>
      <c r="BH51" s="49"/>
      <c r="BI51" s="49"/>
      <c r="BJ51" s="49"/>
      <c r="BK51" s="42">
        <f t="shared" si="40"/>
        <v>0</v>
      </c>
      <c r="BL51" s="49">
        <v>2.4262111100000006</v>
      </c>
      <c r="BM51" s="49">
        <v>0.03536211</v>
      </c>
      <c r="BN51" s="49"/>
      <c r="BO51" s="49"/>
      <c r="BP51" s="49"/>
      <c r="BQ51" s="49"/>
      <c r="BR51" s="42">
        <f t="shared" si="41"/>
        <v>2.4615732200000005</v>
      </c>
      <c r="BS51" s="49"/>
      <c r="BT51" s="49"/>
      <c r="BU51" s="49"/>
      <c r="BV51" s="49"/>
      <c r="BW51" s="49"/>
      <c r="BX51" s="42">
        <f t="shared" si="42"/>
        <v>0</v>
      </c>
      <c r="BY51" s="49"/>
      <c r="BZ51" s="49"/>
      <c r="CA51" s="49"/>
      <c r="CB51" s="49"/>
      <c r="CC51" s="49"/>
      <c r="CD51" s="42">
        <f t="shared" si="43"/>
        <v>0</v>
      </c>
      <c r="CE51" s="42">
        <f t="shared" si="44"/>
        <v>2.4615732200000005</v>
      </c>
      <c r="CF51" s="77">
        <f t="shared" si="51"/>
        <v>0.00026739024070744876</v>
      </c>
      <c r="CG51" s="43"/>
      <c r="CH51" s="49"/>
      <c r="CI51" s="44">
        <f t="shared" si="45"/>
        <v>0</v>
      </c>
      <c r="CJ51" s="44"/>
      <c r="CK51" s="49"/>
      <c r="CL51" s="49"/>
      <c r="CM51" s="49"/>
      <c r="CN51" s="42">
        <f t="shared" si="46"/>
        <v>0</v>
      </c>
      <c r="CO51" s="49"/>
      <c r="CP51" s="49"/>
      <c r="CQ51" s="49"/>
      <c r="CR51" s="49"/>
      <c r="CS51" s="49"/>
      <c r="CT51" s="49"/>
      <c r="CU51" s="49"/>
      <c r="CV51" s="49"/>
      <c r="CW51" s="49"/>
      <c r="CX51" s="49"/>
      <c r="CY51" s="49"/>
      <c r="CZ51" s="49"/>
      <c r="DA51" s="49"/>
      <c r="DB51" s="49"/>
      <c r="DC51" s="49"/>
      <c r="DD51" s="49"/>
      <c r="DE51" s="42">
        <f t="shared" si="48"/>
        <v>0</v>
      </c>
      <c r="DF51" s="44">
        <f t="shared" si="47"/>
        <v>0</v>
      </c>
      <c r="DG51" s="77">
        <f t="shared" si="52"/>
      </c>
    </row>
    <row r="52" spans="1:111" s="11" customFormat="1" ht="15.75" customHeight="1">
      <c r="A52" s="50"/>
      <c r="B52" s="22" t="s">
        <v>34</v>
      </c>
      <c r="C52" s="1"/>
      <c r="D52" s="49"/>
      <c r="E52" s="49"/>
      <c r="F52" s="49"/>
      <c r="G52" s="49"/>
      <c r="H52" s="49"/>
      <c r="I52" s="49"/>
      <c r="J52" s="49"/>
      <c r="K52" s="49"/>
      <c r="L52" s="49"/>
      <c r="M52" s="49"/>
      <c r="N52" s="49"/>
      <c r="O52" s="42">
        <f t="shared" si="31"/>
        <v>0</v>
      </c>
      <c r="P52" s="44"/>
      <c r="Q52" s="49"/>
      <c r="R52" s="49"/>
      <c r="S52" s="49"/>
      <c r="T52" s="42">
        <f t="shared" si="32"/>
        <v>0</v>
      </c>
      <c r="U52" s="49"/>
      <c r="V52" s="49"/>
      <c r="W52" s="49"/>
      <c r="X52" s="49"/>
      <c r="Y52" s="49"/>
      <c r="Z52" s="42">
        <f t="shared" si="33"/>
        <v>0</v>
      </c>
      <c r="AA52" s="42">
        <f t="shared" si="34"/>
        <v>0</v>
      </c>
      <c r="AB52" s="77">
        <f t="shared" si="49"/>
      </c>
      <c r="AC52" s="43"/>
      <c r="AD52" s="49"/>
      <c r="AE52" s="49"/>
      <c r="AF52" s="49"/>
      <c r="AG52" s="49"/>
      <c r="AH52" s="49"/>
      <c r="AI52" s="42">
        <f t="shared" si="35"/>
        <v>0</v>
      </c>
      <c r="AJ52" s="49"/>
      <c r="AK52" s="49">
        <v>1.5</v>
      </c>
      <c r="AL52" s="49">
        <v>2.5</v>
      </c>
      <c r="AM52" s="49">
        <v>2</v>
      </c>
      <c r="AN52" s="49">
        <v>1</v>
      </c>
      <c r="AO52" s="42">
        <f t="shared" si="36"/>
        <v>7</v>
      </c>
      <c r="AP52" s="49"/>
      <c r="AQ52" s="49"/>
      <c r="AR52" s="49"/>
      <c r="AS52" s="49"/>
      <c r="AT52" s="49"/>
      <c r="AU52" s="42">
        <f t="shared" si="37"/>
        <v>0</v>
      </c>
      <c r="AV52" s="49"/>
      <c r="AW52" s="49"/>
      <c r="AX52" s="49"/>
      <c r="AY52" s="49"/>
      <c r="AZ52" s="49"/>
      <c r="BA52" s="42">
        <f t="shared" si="38"/>
        <v>0</v>
      </c>
      <c r="BB52" s="42">
        <f t="shared" si="39"/>
        <v>7</v>
      </c>
      <c r="BC52" s="77">
        <f t="shared" si="50"/>
        <v>0.0009416207331872363</v>
      </c>
      <c r="BD52" s="43"/>
      <c r="BE52" s="49">
        <v>1.2</v>
      </c>
      <c r="BF52" s="49"/>
      <c r="BG52" s="49"/>
      <c r="BH52" s="49"/>
      <c r="BI52" s="49"/>
      <c r="BJ52" s="49"/>
      <c r="BK52" s="42">
        <f t="shared" si="40"/>
        <v>1.2</v>
      </c>
      <c r="BL52" s="49"/>
      <c r="BM52" s="49"/>
      <c r="BN52" s="49"/>
      <c r="BO52" s="49"/>
      <c r="BP52" s="49"/>
      <c r="BQ52" s="49"/>
      <c r="BR52" s="42">
        <f t="shared" si="41"/>
        <v>0</v>
      </c>
      <c r="BS52" s="49"/>
      <c r="BT52" s="49"/>
      <c r="BU52" s="49"/>
      <c r="BV52" s="49"/>
      <c r="BW52" s="49"/>
      <c r="BX52" s="42">
        <f t="shared" si="42"/>
        <v>0</v>
      </c>
      <c r="BY52" s="49"/>
      <c r="BZ52" s="49"/>
      <c r="CA52" s="49"/>
      <c r="CB52" s="49"/>
      <c r="CC52" s="49"/>
      <c r="CD52" s="42">
        <f t="shared" si="43"/>
        <v>0</v>
      </c>
      <c r="CE52" s="42">
        <f t="shared" si="44"/>
        <v>1.2</v>
      </c>
      <c r="CF52" s="77">
        <f t="shared" si="51"/>
        <v>0.0001303509017086798</v>
      </c>
      <c r="CG52" s="43"/>
      <c r="CH52" s="49"/>
      <c r="CI52" s="44">
        <f t="shared" si="45"/>
        <v>0</v>
      </c>
      <c r="CJ52" s="44"/>
      <c r="CK52" s="49"/>
      <c r="CL52" s="49"/>
      <c r="CM52" s="49"/>
      <c r="CN52" s="42">
        <f t="shared" si="46"/>
        <v>0</v>
      </c>
      <c r="CO52" s="49"/>
      <c r="CP52" s="49"/>
      <c r="CQ52" s="49"/>
      <c r="CR52" s="49"/>
      <c r="CS52" s="49"/>
      <c r="CT52" s="49"/>
      <c r="CU52" s="49"/>
      <c r="CV52" s="49"/>
      <c r="CW52" s="49"/>
      <c r="CX52" s="49"/>
      <c r="CY52" s="49"/>
      <c r="CZ52" s="49"/>
      <c r="DA52" s="49"/>
      <c r="DB52" s="49"/>
      <c r="DC52" s="49"/>
      <c r="DD52" s="49"/>
      <c r="DE52" s="42">
        <f t="shared" si="48"/>
        <v>0</v>
      </c>
      <c r="DF52" s="44">
        <f t="shared" si="47"/>
        <v>0</v>
      </c>
      <c r="DG52" s="77">
        <f t="shared" si="52"/>
      </c>
    </row>
    <row r="53" spans="1:111" s="11" customFormat="1" ht="15.75" customHeight="1">
      <c r="A53" s="50"/>
      <c r="B53" s="22" t="s">
        <v>35</v>
      </c>
      <c r="C53" s="1"/>
      <c r="D53" s="49"/>
      <c r="E53" s="49"/>
      <c r="F53" s="49"/>
      <c r="G53" s="49"/>
      <c r="H53" s="49"/>
      <c r="I53" s="49"/>
      <c r="J53" s="49"/>
      <c r="K53" s="49"/>
      <c r="L53" s="49"/>
      <c r="M53" s="49"/>
      <c r="N53" s="49"/>
      <c r="O53" s="42">
        <f t="shared" si="31"/>
        <v>0</v>
      </c>
      <c r="P53" s="44"/>
      <c r="Q53" s="49"/>
      <c r="R53" s="49"/>
      <c r="S53" s="49"/>
      <c r="T53" s="42">
        <f t="shared" si="32"/>
        <v>0</v>
      </c>
      <c r="U53" s="49"/>
      <c r="V53" s="49"/>
      <c r="W53" s="49"/>
      <c r="X53" s="49"/>
      <c r="Y53" s="49"/>
      <c r="Z53" s="42">
        <f t="shared" si="33"/>
        <v>0</v>
      </c>
      <c r="AA53" s="42">
        <f t="shared" si="34"/>
        <v>0</v>
      </c>
      <c r="AB53" s="77">
        <f t="shared" si="49"/>
      </c>
      <c r="AC53" s="43"/>
      <c r="AD53" s="49"/>
      <c r="AE53" s="49"/>
      <c r="AF53" s="49"/>
      <c r="AG53" s="49"/>
      <c r="AH53" s="49"/>
      <c r="AI53" s="42">
        <f t="shared" si="35"/>
        <v>0</v>
      </c>
      <c r="AJ53" s="49"/>
      <c r="AK53" s="49"/>
      <c r="AL53" s="49"/>
      <c r="AM53" s="49">
        <v>7.5</v>
      </c>
      <c r="AN53" s="49">
        <v>7.5</v>
      </c>
      <c r="AO53" s="42">
        <f t="shared" si="36"/>
        <v>15</v>
      </c>
      <c r="AP53" s="49"/>
      <c r="AQ53" s="49"/>
      <c r="AR53" s="49"/>
      <c r="AS53" s="49"/>
      <c r="AT53" s="49"/>
      <c r="AU53" s="42">
        <f t="shared" si="37"/>
        <v>0</v>
      </c>
      <c r="AV53" s="49"/>
      <c r="AW53" s="49"/>
      <c r="AX53" s="49"/>
      <c r="AY53" s="49"/>
      <c r="AZ53" s="49"/>
      <c r="BA53" s="42">
        <f t="shared" si="38"/>
        <v>0</v>
      </c>
      <c r="BB53" s="42">
        <f t="shared" si="39"/>
        <v>15</v>
      </c>
      <c r="BC53" s="77">
        <f t="shared" si="50"/>
        <v>0.0020177587139726494</v>
      </c>
      <c r="BD53" s="43"/>
      <c r="BE53" s="49"/>
      <c r="BF53" s="49"/>
      <c r="BG53" s="49"/>
      <c r="BH53" s="49"/>
      <c r="BI53" s="49"/>
      <c r="BJ53" s="49"/>
      <c r="BK53" s="42">
        <f t="shared" si="40"/>
        <v>0</v>
      </c>
      <c r="BL53" s="49">
        <v>7.499999999999999</v>
      </c>
      <c r="BM53" s="49">
        <v>7.5</v>
      </c>
      <c r="BN53" s="49"/>
      <c r="BO53" s="49"/>
      <c r="BP53" s="49"/>
      <c r="BQ53" s="49"/>
      <c r="BR53" s="42">
        <f t="shared" si="41"/>
        <v>15</v>
      </c>
      <c r="BS53" s="49"/>
      <c r="BT53" s="49"/>
      <c r="BU53" s="49"/>
      <c r="BV53" s="49"/>
      <c r="BW53" s="49"/>
      <c r="BX53" s="42">
        <f t="shared" si="42"/>
        <v>0</v>
      </c>
      <c r="BY53" s="49"/>
      <c r="BZ53" s="49"/>
      <c r="CA53" s="49"/>
      <c r="CB53" s="49"/>
      <c r="CC53" s="49"/>
      <c r="CD53" s="42">
        <f t="shared" si="43"/>
        <v>0</v>
      </c>
      <c r="CE53" s="42">
        <f t="shared" si="44"/>
        <v>15</v>
      </c>
      <c r="CF53" s="77">
        <f t="shared" si="51"/>
        <v>0.0016293862713584978</v>
      </c>
      <c r="CG53" s="43"/>
      <c r="CH53" s="49"/>
      <c r="CI53" s="44">
        <f t="shared" si="45"/>
        <v>0</v>
      </c>
      <c r="CJ53" s="44"/>
      <c r="CK53" s="49"/>
      <c r="CL53" s="49"/>
      <c r="CM53" s="49"/>
      <c r="CN53" s="42">
        <f t="shared" si="46"/>
        <v>0</v>
      </c>
      <c r="CO53" s="49"/>
      <c r="CP53" s="49"/>
      <c r="CQ53" s="49"/>
      <c r="CR53" s="49"/>
      <c r="CS53" s="49"/>
      <c r="CT53" s="49"/>
      <c r="CU53" s="49"/>
      <c r="CV53" s="49"/>
      <c r="CW53" s="49"/>
      <c r="CX53" s="49"/>
      <c r="CY53" s="49"/>
      <c r="CZ53" s="49"/>
      <c r="DA53" s="49"/>
      <c r="DB53" s="49"/>
      <c r="DC53" s="49"/>
      <c r="DD53" s="49"/>
      <c r="DE53" s="42">
        <f t="shared" si="48"/>
        <v>0</v>
      </c>
      <c r="DF53" s="44">
        <f t="shared" si="47"/>
        <v>0</v>
      </c>
      <c r="DG53" s="77">
        <f t="shared" si="52"/>
      </c>
    </row>
    <row r="54" spans="1:111" s="40" customFormat="1" ht="15.75" customHeight="1">
      <c r="A54" s="50">
        <v>14</v>
      </c>
      <c r="B54" s="23" t="s">
        <v>98</v>
      </c>
      <c r="C54" s="1"/>
      <c r="D54" s="59"/>
      <c r="E54" s="59"/>
      <c r="F54" s="59"/>
      <c r="G54" s="59"/>
      <c r="H54" s="59"/>
      <c r="I54" s="59"/>
      <c r="J54" s="59"/>
      <c r="K54" s="59"/>
      <c r="L54" s="59"/>
      <c r="M54" s="59"/>
      <c r="N54" s="59"/>
      <c r="O54" s="42">
        <f t="shared" si="31"/>
        <v>0</v>
      </c>
      <c r="P54" s="44"/>
      <c r="Q54" s="59"/>
      <c r="R54" s="59"/>
      <c r="S54" s="59"/>
      <c r="T54" s="42">
        <f t="shared" si="32"/>
        <v>0</v>
      </c>
      <c r="U54" s="59"/>
      <c r="V54" s="59"/>
      <c r="W54" s="59"/>
      <c r="X54" s="59"/>
      <c r="Y54" s="59"/>
      <c r="Z54" s="42">
        <f t="shared" si="33"/>
        <v>0</v>
      </c>
      <c r="AA54" s="42">
        <f t="shared" si="34"/>
        <v>0</v>
      </c>
      <c r="AB54" s="77">
        <f t="shared" si="49"/>
      </c>
      <c r="AC54" s="43"/>
      <c r="AD54" s="59"/>
      <c r="AE54" s="59"/>
      <c r="AF54" s="59"/>
      <c r="AG54" s="59"/>
      <c r="AH54" s="59"/>
      <c r="AI54" s="42">
        <f t="shared" si="35"/>
        <v>0</v>
      </c>
      <c r="AJ54" s="59"/>
      <c r="AK54" s="59"/>
      <c r="AL54" s="59"/>
      <c r="AM54" s="59"/>
      <c r="AN54" s="59"/>
      <c r="AO54" s="42">
        <f t="shared" si="36"/>
        <v>0</v>
      </c>
      <c r="AP54" s="59"/>
      <c r="AQ54" s="59"/>
      <c r="AR54" s="59"/>
      <c r="AS54" s="59"/>
      <c r="AT54" s="59"/>
      <c r="AU54" s="42">
        <f t="shared" si="37"/>
        <v>0</v>
      </c>
      <c r="AV54" s="59"/>
      <c r="AW54" s="59"/>
      <c r="AX54" s="59"/>
      <c r="AY54" s="59"/>
      <c r="AZ54" s="59"/>
      <c r="BA54" s="42">
        <f t="shared" si="38"/>
        <v>0</v>
      </c>
      <c r="BB54" s="42">
        <f t="shared" si="39"/>
        <v>0</v>
      </c>
      <c r="BC54" s="77">
        <f t="shared" si="50"/>
      </c>
      <c r="BD54" s="43"/>
      <c r="BE54" s="59"/>
      <c r="BF54" s="59"/>
      <c r="BG54" s="59"/>
      <c r="BH54" s="59"/>
      <c r="BI54" s="59"/>
      <c r="BJ54" s="59"/>
      <c r="BK54" s="42">
        <f t="shared" si="40"/>
        <v>0</v>
      </c>
      <c r="BL54" s="59">
        <v>1.0444</v>
      </c>
      <c r="BM54" s="59">
        <v>1.026</v>
      </c>
      <c r="BN54" s="59">
        <v>1.0545</v>
      </c>
      <c r="BO54" s="59"/>
      <c r="BP54" s="59"/>
      <c r="BQ54" s="59"/>
      <c r="BR54" s="42">
        <f t="shared" si="41"/>
        <v>3.1249000000000002</v>
      </c>
      <c r="BS54" s="59"/>
      <c r="BT54" s="59"/>
      <c r="BU54" s="59"/>
      <c r="BV54" s="59"/>
      <c r="BW54" s="59"/>
      <c r="BX54" s="42">
        <f t="shared" si="42"/>
        <v>0</v>
      </c>
      <c r="BY54" s="59"/>
      <c r="BZ54" s="59"/>
      <c r="CA54" s="59"/>
      <c r="CB54" s="59"/>
      <c r="CC54" s="59"/>
      <c r="CD54" s="42">
        <f t="shared" si="43"/>
        <v>0</v>
      </c>
      <c r="CE54" s="42">
        <f t="shared" si="44"/>
        <v>3.1249000000000002</v>
      </c>
      <c r="CF54" s="77">
        <f t="shared" si="51"/>
        <v>0.00033944461062454463</v>
      </c>
      <c r="CG54" s="43"/>
      <c r="CH54" s="59"/>
      <c r="CI54" s="44">
        <f t="shared" si="45"/>
        <v>0</v>
      </c>
      <c r="CJ54" s="44"/>
      <c r="CK54" s="59"/>
      <c r="CL54" s="59"/>
      <c r="CM54" s="59"/>
      <c r="CN54" s="42">
        <f t="shared" si="46"/>
        <v>0</v>
      </c>
      <c r="CO54" s="59"/>
      <c r="CP54" s="59"/>
      <c r="CQ54" s="59"/>
      <c r="CR54" s="59"/>
      <c r="CS54" s="59"/>
      <c r="CT54" s="59"/>
      <c r="CU54" s="59"/>
      <c r="CV54" s="59"/>
      <c r="CW54" s="59"/>
      <c r="CX54" s="59"/>
      <c r="CY54" s="59"/>
      <c r="CZ54" s="59"/>
      <c r="DA54" s="59"/>
      <c r="DB54" s="59"/>
      <c r="DC54" s="59"/>
      <c r="DD54" s="59"/>
      <c r="DE54" s="42">
        <f t="shared" si="48"/>
        <v>0</v>
      </c>
      <c r="DF54" s="44">
        <f t="shared" si="47"/>
        <v>0</v>
      </c>
      <c r="DG54" s="77">
        <f t="shared" si="52"/>
      </c>
    </row>
    <row r="55" spans="1:111" s="11" customFormat="1" ht="15.75" customHeight="1">
      <c r="A55" s="50">
        <v>15</v>
      </c>
      <c r="B55" s="23" t="s">
        <v>36</v>
      </c>
      <c r="C55" s="1"/>
      <c r="D55" s="48">
        <v>0.02</v>
      </c>
      <c r="E55" s="48"/>
      <c r="F55" s="48">
        <v>1.630361</v>
      </c>
      <c r="G55" s="48">
        <v>2.580847</v>
      </c>
      <c r="H55" s="48">
        <v>1.805051</v>
      </c>
      <c r="I55" s="48">
        <v>0.47348</v>
      </c>
      <c r="J55" s="48">
        <v>1.904352</v>
      </c>
      <c r="K55" s="48">
        <v>1.1</v>
      </c>
      <c r="L55" s="48">
        <v>0.8</v>
      </c>
      <c r="M55" s="48">
        <v>1</v>
      </c>
      <c r="N55" s="48">
        <v>1</v>
      </c>
      <c r="O55" s="42">
        <f t="shared" si="31"/>
        <v>12.314091</v>
      </c>
      <c r="P55" s="44"/>
      <c r="Q55" s="48"/>
      <c r="R55" s="48"/>
      <c r="S55" s="48"/>
      <c r="T55" s="42">
        <f t="shared" si="32"/>
        <v>0</v>
      </c>
      <c r="U55" s="48"/>
      <c r="V55" s="48"/>
      <c r="W55" s="48"/>
      <c r="X55" s="48"/>
      <c r="Y55" s="48"/>
      <c r="Z55" s="42">
        <f t="shared" si="33"/>
        <v>0</v>
      </c>
      <c r="AA55" s="42">
        <f t="shared" si="34"/>
        <v>12.314091</v>
      </c>
      <c r="AB55" s="77">
        <f t="shared" si="49"/>
        <v>0.0029361015842232657</v>
      </c>
      <c r="AC55" s="43"/>
      <c r="AD55" s="48">
        <v>0.827</v>
      </c>
      <c r="AE55" s="48">
        <v>0.80000044085</v>
      </c>
      <c r="AF55" s="48">
        <v>1.0553503400000002</v>
      </c>
      <c r="AG55" s="48">
        <v>1.8295870899999997</v>
      </c>
      <c r="AH55" s="48">
        <v>0.8585538699999999</v>
      </c>
      <c r="AI55" s="42">
        <f t="shared" si="35"/>
        <v>5.3704917408499995</v>
      </c>
      <c r="AJ55" s="48">
        <v>3.361</v>
      </c>
      <c r="AK55" s="48">
        <v>2.6104000000000003</v>
      </c>
      <c r="AL55" s="48">
        <v>4.681</v>
      </c>
      <c r="AM55" s="48">
        <v>0.5</v>
      </c>
      <c r="AN55" s="48">
        <v>0.5</v>
      </c>
      <c r="AO55" s="42">
        <f t="shared" si="36"/>
        <v>11.6524</v>
      </c>
      <c r="AP55" s="48"/>
      <c r="AQ55" s="48"/>
      <c r="AR55" s="48"/>
      <c r="AS55" s="48"/>
      <c r="AT55" s="48"/>
      <c r="AU55" s="42">
        <f t="shared" si="37"/>
        <v>0</v>
      </c>
      <c r="AV55" s="48"/>
      <c r="AW55" s="48"/>
      <c r="AX55" s="48"/>
      <c r="AY55" s="48"/>
      <c r="AZ55" s="48"/>
      <c r="BA55" s="42">
        <f t="shared" si="38"/>
        <v>0</v>
      </c>
      <c r="BB55" s="42">
        <f t="shared" si="39"/>
        <v>17.02289174085</v>
      </c>
      <c r="BC55" s="77">
        <f t="shared" si="50"/>
        <v>0.0022898725431408752</v>
      </c>
      <c r="BD55" s="43"/>
      <c r="BE55" s="48">
        <v>0.6248049</v>
      </c>
      <c r="BF55" s="48"/>
      <c r="BG55" s="48"/>
      <c r="BH55" s="48"/>
      <c r="BI55" s="48"/>
      <c r="BJ55" s="48">
        <v>3.8</v>
      </c>
      <c r="BK55" s="42">
        <f t="shared" si="40"/>
        <v>4.4248049</v>
      </c>
      <c r="BL55" s="48"/>
      <c r="BM55" s="48"/>
      <c r="BN55" s="48"/>
      <c r="BO55" s="48"/>
      <c r="BP55" s="48"/>
      <c r="BQ55" s="48"/>
      <c r="BR55" s="42">
        <f t="shared" si="41"/>
        <v>0</v>
      </c>
      <c r="BS55" s="48"/>
      <c r="BT55" s="48"/>
      <c r="BU55" s="48"/>
      <c r="BV55" s="48"/>
      <c r="BW55" s="48"/>
      <c r="BX55" s="42">
        <f t="shared" si="42"/>
        <v>0</v>
      </c>
      <c r="BY55" s="48"/>
      <c r="BZ55" s="48"/>
      <c r="CA55" s="48"/>
      <c r="CB55" s="48"/>
      <c r="CC55" s="48"/>
      <c r="CD55" s="42">
        <f t="shared" si="43"/>
        <v>0</v>
      </c>
      <c r="CE55" s="42">
        <f t="shared" si="44"/>
        <v>4.4248049</v>
      </c>
      <c r="CF55" s="77">
        <f t="shared" si="51"/>
        <v>0.000480647757166654</v>
      </c>
      <c r="CG55" s="43"/>
      <c r="CH55" s="48"/>
      <c r="CI55" s="44">
        <f t="shared" si="45"/>
        <v>0</v>
      </c>
      <c r="CJ55" s="44"/>
      <c r="CK55" s="48"/>
      <c r="CL55" s="48"/>
      <c r="CM55" s="48"/>
      <c r="CN55" s="42">
        <f t="shared" si="46"/>
        <v>0</v>
      </c>
      <c r="CO55" s="48"/>
      <c r="CP55" s="48"/>
      <c r="CQ55" s="48"/>
      <c r="CR55" s="48"/>
      <c r="CS55" s="48"/>
      <c r="CT55" s="48"/>
      <c r="CU55" s="48"/>
      <c r="CV55" s="48"/>
      <c r="CW55" s="48"/>
      <c r="CX55" s="48"/>
      <c r="CY55" s="48"/>
      <c r="CZ55" s="48"/>
      <c r="DA55" s="48"/>
      <c r="DB55" s="48"/>
      <c r="DC55" s="48"/>
      <c r="DD55" s="48"/>
      <c r="DE55" s="42">
        <f t="shared" si="48"/>
        <v>0</v>
      </c>
      <c r="DF55" s="44">
        <f t="shared" si="47"/>
        <v>0</v>
      </c>
      <c r="DG55" s="77">
        <f t="shared" si="52"/>
      </c>
    </row>
    <row r="56" spans="2:111" ht="20.25" customHeight="1">
      <c r="B56" s="71" t="s">
        <v>54</v>
      </c>
      <c r="C56" s="1"/>
      <c r="D56" s="63">
        <f aca="true" t="shared" si="53" ref="D56:AA56">SUM(D46:D55)</f>
        <v>0.02</v>
      </c>
      <c r="E56" s="63">
        <f t="shared" si="53"/>
        <v>0</v>
      </c>
      <c r="F56" s="63">
        <f t="shared" si="53"/>
        <v>1.630361</v>
      </c>
      <c r="G56" s="63">
        <f t="shared" si="53"/>
        <v>2.580847</v>
      </c>
      <c r="H56" s="63">
        <f t="shared" si="53"/>
        <v>1.805051</v>
      </c>
      <c r="I56" s="63">
        <f t="shared" si="53"/>
        <v>0.47348</v>
      </c>
      <c r="J56" s="63">
        <f t="shared" si="53"/>
        <v>1.904352</v>
      </c>
      <c r="K56" s="63">
        <f t="shared" si="53"/>
        <v>1.1</v>
      </c>
      <c r="L56" s="63">
        <f t="shared" si="53"/>
        <v>6.6</v>
      </c>
      <c r="M56" s="63">
        <f t="shared" si="53"/>
        <v>6.9</v>
      </c>
      <c r="N56" s="63">
        <f t="shared" si="53"/>
        <v>5</v>
      </c>
      <c r="O56" s="64">
        <f t="shared" si="53"/>
        <v>28.014091</v>
      </c>
      <c r="P56" s="64">
        <f t="shared" si="53"/>
        <v>0</v>
      </c>
      <c r="Q56" s="63">
        <f t="shared" si="53"/>
        <v>0</v>
      </c>
      <c r="R56" s="63">
        <f t="shared" si="53"/>
        <v>0</v>
      </c>
      <c r="S56" s="63">
        <f t="shared" si="53"/>
        <v>0</v>
      </c>
      <c r="T56" s="64">
        <f t="shared" si="53"/>
        <v>0</v>
      </c>
      <c r="U56" s="63">
        <f t="shared" si="53"/>
        <v>0</v>
      </c>
      <c r="V56" s="63">
        <f t="shared" si="53"/>
        <v>0</v>
      </c>
      <c r="W56" s="63">
        <f t="shared" si="53"/>
        <v>0</v>
      </c>
      <c r="X56" s="63">
        <f t="shared" si="53"/>
        <v>0</v>
      </c>
      <c r="Y56" s="63">
        <f t="shared" si="53"/>
        <v>0</v>
      </c>
      <c r="Z56" s="64">
        <f t="shared" si="53"/>
        <v>0</v>
      </c>
      <c r="AA56" s="64">
        <f t="shared" si="53"/>
        <v>28.014091</v>
      </c>
      <c r="AB56" s="78">
        <f t="shared" si="49"/>
        <v>0.006679519987766432</v>
      </c>
      <c r="AC56" s="43"/>
      <c r="AD56" s="63">
        <f aca="true" t="shared" si="54" ref="AD56:BB56">SUM(AD46:AD55)</f>
        <v>0.827</v>
      </c>
      <c r="AE56" s="63">
        <f t="shared" si="54"/>
        <v>0.80000044085</v>
      </c>
      <c r="AF56" s="63">
        <f t="shared" si="54"/>
        <v>1.0553503400000002</v>
      </c>
      <c r="AG56" s="63">
        <f t="shared" si="54"/>
        <v>1.8295870899999997</v>
      </c>
      <c r="AH56" s="63">
        <f t="shared" si="54"/>
        <v>1.90855387</v>
      </c>
      <c r="AI56" s="64">
        <f t="shared" si="54"/>
        <v>6.420491740849999</v>
      </c>
      <c r="AJ56" s="63">
        <f t="shared" si="54"/>
        <v>6.4990310000000004</v>
      </c>
      <c r="AK56" s="63">
        <f t="shared" si="54"/>
        <v>15.43945738865</v>
      </c>
      <c r="AL56" s="63">
        <f t="shared" si="54"/>
        <v>18.99039872</v>
      </c>
      <c r="AM56" s="63">
        <f t="shared" si="54"/>
        <v>43.984854819999995</v>
      </c>
      <c r="AN56" s="63">
        <f t="shared" si="54"/>
        <v>13.43900935</v>
      </c>
      <c r="AO56" s="64">
        <f t="shared" si="54"/>
        <v>98.35275127864999</v>
      </c>
      <c r="AP56" s="63">
        <f t="shared" si="54"/>
        <v>0</v>
      </c>
      <c r="AQ56" s="63">
        <f t="shared" si="54"/>
        <v>0</v>
      </c>
      <c r="AR56" s="63">
        <f t="shared" si="54"/>
        <v>0</v>
      </c>
      <c r="AS56" s="63">
        <f t="shared" si="54"/>
        <v>0</v>
      </c>
      <c r="AT56" s="63">
        <f t="shared" si="54"/>
        <v>0</v>
      </c>
      <c r="AU56" s="64">
        <f t="shared" si="54"/>
        <v>0</v>
      </c>
      <c r="AV56" s="63">
        <f t="shared" si="54"/>
        <v>0</v>
      </c>
      <c r="AW56" s="63">
        <f t="shared" si="54"/>
        <v>0</v>
      </c>
      <c r="AX56" s="63">
        <f t="shared" si="54"/>
        <v>0</v>
      </c>
      <c r="AY56" s="63">
        <f t="shared" si="54"/>
        <v>0</v>
      </c>
      <c r="AZ56" s="63">
        <f t="shared" si="54"/>
        <v>0</v>
      </c>
      <c r="BA56" s="64">
        <f t="shared" si="54"/>
        <v>0</v>
      </c>
      <c r="BB56" s="64">
        <f t="shared" si="54"/>
        <v>104.7732430195</v>
      </c>
      <c r="BC56" s="78">
        <f t="shared" si="50"/>
        <v>0.01409380827291801</v>
      </c>
      <c r="BD56" s="43"/>
      <c r="BE56" s="63">
        <f aca="true" t="shared" si="55" ref="BE56:CE56">SUM(BE46:BE55)</f>
        <v>1.9248049</v>
      </c>
      <c r="BF56" s="63">
        <f t="shared" si="55"/>
        <v>0</v>
      </c>
      <c r="BG56" s="63">
        <f t="shared" si="55"/>
        <v>0</v>
      </c>
      <c r="BH56" s="63">
        <f t="shared" si="55"/>
        <v>0</v>
      </c>
      <c r="BI56" s="63">
        <f t="shared" si="55"/>
        <v>0</v>
      </c>
      <c r="BJ56" s="63">
        <f t="shared" si="55"/>
        <v>3.8</v>
      </c>
      <c r="BK56" s="64">
        <f t="shared" si="55"/>
        <v>5.7248049</v>
      </c>
      <c r="BL56" s="63">
        <f t="shared" si="55"/>
        <v>15.84763611</v>
      </c>
      <c r="BM56" s="63">
        <f t="shared" si="55"/>
        <v>10.00816211</v>
      </c>
      <c r="BN56" s="63">
        <f t="shared" si="55"/>
        <v>3.6479000000000004</v>
      </c>
      <c r="BO56" s="63">
        <f t="shared" si="55"/>
        <v>1.6384</v>
      </c>
      <c r="BP56" s="63">
        <f t="shared" si="55"/>
        <v>0.684</v>
      </c>
      <c r="BQ56" s="63">
        <f t="shared" si="55"/>
        <v>0</v>
      </c>
      <c r="BR56" s="64">
        <f t="shared" si="55"/>
        <v>31.826098220000002</v>
      </c>
      <c r="BS56" s="63">
        <f t="shared" si="55"/>
        <v>0</v>
      </c>
      <c r="BT56" s="63">
        <f t="shared" si="55"/>
        <v>0</v>
      </c>
      <c r="BU56" s="63">
        <f t="shared" si="55"/>
        <v>0</v>
      </c>
      <c r="BV56" s="63">
        <f t="shared" si="55"/>
        <v>0</v>
      </c>
      <c r="BW56" s="63">
        <f t="shared" si="55"/>
        <v>0</v>
      </c>
      <c r="BX56" s="64">
        <f t="shared" si="55"/>
        <v>0</v>
      </c>
      <c r="BY56" s="63">
        <f t="shared" si="55"/>
        <v>0</v>
      </c>
      <c r="BZ56" s="63">
        <f t="shared" si="55"/>
        <v>0</v>
      </c>
      <c r="CA56" s="63">
        <f t="shared" si="55"/>
        <v>0</v>
      </c>
      <c r="CB56" s="63">
        <f t="shared" si="55"/>
        <v>0</v>
      </c>
      <c r="CC56" s="63">
        <f t="shared" si="55"/>
        <v>0</v>
      </c>
      <c r="CD56" s="64">
        <f t="shared" si="55"/>
        <v>0</v>
      </c>
      <c r="CE56" s="64">
        <f t="shared" si="55"/>
        <v>37.55090312</v>
      </c>
      <c r="CF56" s="78">
        <f t="shared" si="51"/>
        <v>0.004078995068056065</v>
      </c>
      <c r="CG56" s="43"/>
      <c r="CH56" s="63">
        <f>SUM(CH46:CH55)</f>
        <v>0</v>
      </c>
      <c r="CI56" s="64">
        <f aca="true" t="shared" si="56" ref="CI56:DF56">SUM(CI46:CI55)</f>
        <v>0</v>
      </c>
      <c r="CJ56" s="64">
        <f t="shared" si="56"/>
        <v>0</v>
      </c>
      <c r="CK56" s="63">
        <f t="shared" si="56"/>
        <v>0</v>
      </c>
      <c r="CL56" s="63">
        <f t="shared" si="56"/>
        <v>0</v>
      </c>
      <c r="CM56" s="63">
        <f t="shared" si="56"/>
        <v>0</v>
      </c>
      <c r="CN56" s="64">
        <f t="shared" si="56"/>
        <v>0</v>
      </c>
      <c r="CO56" s="63">
        <f t="shared" si="56"/>
        <v>0</v>
      </c>
      <c r="CP56" s="63">
        <f t="shared" si="56"/>
        <v>0</v>
      </c>
      <c r="CQ56" s="63">
        <f t="shared" si="56"/>
        <v>0</v>
      </c>
      <c r="CR56" s="63">
        <f t="shared" si="56"/>
        <v>0</v>
      </c>
      <c r="CS56" s="63">
        <f t="shared" si="56"/>
        <v>0</v>
      </c>
      <c r="CT56" s="63">
        <f t="shared" si="56"/>
        <v>0</v>
      </c>
      <c r="CU56" s="63">
        <f t="shared" si="56"/>
        <v>0</v>
      </c>
      <c r="CV56" s="63">
        <f t="shared" si="56"/>
        <v>0</v>
      </c>
      <c r="CW56" s="63">
        <f t="shared" si="56"/>
        <v>0</v>
      </c>
      <c r="CX56" s="63">
        <f t="shared" si="56"/>
        <v>0</v>
      </c>
      <c r="CY56" s="63">
        <f t="shared" si="56"/>
        <v>0</v>
      </c>
      <c r="CZ56" s="63">
        <f t="shared" si="56"/>
        <v>0</v>
      </c>
      <c r="DA56" s="63">
        <f t="shared" si="56"/>
        <v>0</v>
      </c>
      <c r="DB56" s="63">
        <f t="shared" si="56"/>
        <v>0</v>
      </c>
      <c r="DC56" s="63">
        <f t="shared" si="56"/>
        <v>0</v>
      </c>
      <c r="DD56" s="63">
        <f t="shared" si="56"/>
        <v>0</v>
      </c>
      <c r="DE56" s="64">
        <f t="shared" si="56"/>
        <v>0</v>
      </c>
      <c r="DF56" s="64">
        <f t="shared" si="56"/>
        <v>0</v>
      </c>
      <c r="DG56" s="78">
        <f t="shared" si="52"/>
      </c>
    </row>
    <row r="57" spans="1:111" s="40" customFormat="1" ht="35.25" customHeight="1">
      <c r="A57" s="113">
        <v>16</v>
      </c>
      <c r="B57" s="69" t="s">
        <v>55</v>
      </c>
      <c r="C57" s="1"/>
      <c r="D57" s="61">
        <f aca="true" t="shared" si="57" ref="D57:AA57">SUM(D45,D56)</f>
        <v>325.02</v>
      </c>
      <c r="E57" s="61">
        <f t="shared" si="57"/>
        <v>425</v>
      </c>
      <c r="F57" s="61">
        <f t="shared" si="57"/>
        <v>1.630361</v>
      </c>
      <c r="G57" s="61">
        <f t="shared" si="57"/>
        <v>6.080847</v>
      </c>
      <c r="H57" s="61">
        <f t="shared" si="57"/>
        <v>6.805051</v>
      </c>
      <c r="I57" s="61">
        <f t="shared" si="57"/>
        <v>154.81148</v>
      </c>
      <c r="J57" s="61">
        <f t="shared" si="57"/>
        <v>1.904352</v>
      </c>
      <c r="K57" s="61">
        <f t="shared" si="57"/>
        <v>76.1</v>
      </c>
      <c r="L57" s="61">
        <f t="shared" si="57"/>
        <v>81.6</v>
      </c>
      <c r="M57" s="61">
        <f t="shared" si="57"/>
        <v>81.9</v>
      </c>
      <c r="N57" s="61">
        <f t="shared" si="57"/>
        <v>80</v>
      </c>
      <c r="O57" s="62">
        <f t="shared" si="57"/>
        <v>1240.852091</v>
      </c>
      <c r="P57" s="62">
        <f t="shared" si="57"/>
        <v>0</v>
      </c>
      <c r="Q57" s="61">
        <f t="shared" si="57"/>
        <v>0</v>
      </c>
      <c r="R57" s="61">
        <f t="shared" si="57"/>
        <v>10</v>
      </c>
      <c r="S57" s="61">
        <f t="shared" si="57"/>
        <v>10</v>
      </c>
      <c r="T57" s="62">
        <f t="shared" si="57"/>
        <v>20</v>
      </c>
      <c r="U57" s="61">
        <f t="shared" si="57"/>
        <v>0</v>
      </c>
      <c r="V57" s="61">
        <f t="shared" si="57"/>
        <v>0</v>
      </c>
      <c r="W57" s="61">
        <f t="shared" si="57"/>
        <v>0</v>
      </c>
      <c r="X57" s="61">
        <f t="shared" si="57"/>
        <v>0</v>
      </c>
      <c r="Y57" s="61">
        <f t="shared" si="57"/>
        <v>0</v>
      </c>
      <c r="Z57" s="62">
        <f t="shared" si="57"/>
        <v>0</v>
      </c>
      <c r="AA57" s="89">
        <f t="shared" si="57"/>
        <v>1260.852091</v>
      </c>
      <c r="AB57" s="90">
        <f t="shared" si="49"/>
        <v>0.30063037717167407</v>
      </c>
      <c r="AC57" s="43"/>
      <c r="AD57" s="61">
        <f aca="true" t="shared" si="58" ref="AD57:BB57">SUM(AD45,AD56)</f>
        <v>229.0046075</v>
      </c>
      <c r="AE57" s="61">
        <f t="shared" si="58"/>
        <v>278.42548594085</v>
      </c>
      <c r="AF57" s="61">
        <f t="shared" si="58"/>
        <v>295.35225734000005</v>
      </c>
      <c r="AG57" s="61">
        <f t="shared" si="58"/>
        <v>227.42958708999998</v>
      </c>
      <c r="AH57" s="61">
        <f t="shared" si="58"/>
        <v>246.90855387</v>
      </c>
      <c r="AI57" s="62">
        <f t="shared" si="58"/>
        <v>1277.1204917408497</v>
      </c>
      <c r="AJ57" s="61">
        <f t="shared" si="58"/>
        <v>9.636897000000001</v>
      </c>
      <c r="AK57" s="61">
        <f t="shared" si="58"/>
        <v>23.91406938865</v>
      </c>
      <c r="AL57" s="61">
        <f t="shared" si="58"/>
        <v>33.996294840000004</v>
      </c>
      <c r="AM57" s="61">
        <f t="shared" si="58"/>
        <v>52.742022369999994</v>
      </c>
      <c r="AN57" s="61">
        <f t="shared" si="58"/>
        <v>28.063467579999998</v>
      </c>
      <c r="AO57" s="62">
        <f t="shared" si="58"/>
        <v>148.35275117864998</v>
      </c>
      <c r="AP57" s="61">
        <f t="shared" si="58"/>
        <v>10</v>
      </c>
      <c r="AQ57" s="61">
        <f t="shared" si="58"/>
        <v>10</v>
      </c>
      <c r="AR57" s="61">
        <f t="shared" si="58"/>
        <v>10</v>
      </c>
      <c r="AS57" s="61">
        <f t="shared" si="58"/>
        <v>0</v>
      </c>
      <c r="AT57" s="61">
        <f t="shared" si="58"/>
        <v>0</v>
      </c>
      <c r="AU57" s="62">
        <f t="shared" si="58"/>
        <v>30</v>
      </c>
      <c r="AV57" s="61">
        <f t="shared" si="58"/>
        <v>0</v>
      </c>
      <c r="AW57" s="61">
        <f t="shared" si="58"/>
        <v>0</v>
      </c>
      <c r="AX57" s="61">
        <f t="shared" si="58"/>
        <v>0</v>
      </c>
      <c r="AY57" s="61">
        <f t="shared" si="58"/>
        <v>0</v>
      </c>
      <c r="AZ57" s="61">
        <f t="shared" si="58"/>
        <v>0</v>
      </c>
      <c r="BA57" s="62">
        <f t="shared" si="58"/>
        <v>0</v>
      </c>
      <c r="BB57" s="89">
        <f t="shared" si="58"/>
        <v>1455.4732429194996</v>
      </c>
      <c r="BC57" s="90">
        <f t="shared" si="50"/>
        <v>0.1957862545903234</v>
      </c>
      <c r="BD57" s="43"/>
      <c r="BE57" s="61">
        <f aca="true" t="shared" si="59" ref="BE57:CE57">SUM(BE45,BE56)</f>
        <v>262.1260049</v>
      </c>
      <c r="BF57" s="61">
        <f t="shared" si="59"/>
        <v>305.2012</v>
      </c>
      <c r="BG57" s="61">
        <f t="shared" si="59"/>
        <v>325.2012</v>
      </c>
      <c r="BH57" s="61">
        <f t="shared" si="59"/>
        <v>300.2012</v>
      </c>
      <c r="BI57" s="61">
        <f t="shared" si="59"/>
        <v>290.2012</v>
      </c>
      <c r="BJ57" s="61">
        <f t="shared" si="59"/>
        <v>3.8</v>
      </c>
      <c r="BK57" s="62">
        <f t="shared" si="59"/>
        <v>1486.7308049</v>
      </c>
      <c r="BL57" s="61">
        <f t="shared" si="59"/>
        <v>35.847636109999996</v>
      </c>
      <c r="BM57" s="61">
        <f t="shared" si="59"/>
        <v>30.00816211</v>
      </c>
      <c r="BN57" s="61">
        <f t="shared" si="59"/>
        <v>18.6479</v>
      </c>
      <c r="BO57" s="61">
        <f t="shared" si="59"/>
        <v>16.6384</v>
      </c>
      <c r="BP57" s="61">
        <f t="shared" si="59"/>
        <v>5.684</v>
      </c>
      <c r="BQ57" s="61">
        <f t="shared" si="59"/>
        <v>0</v>
      </c>
      <c r="BR57" s="62">
        <f t="shared" si="59"/>
        <v>106.82609822</v>
      </c>
      <c r="BS57" s="61">
        <f t="shared" si="59"/>
        <v>0</v>
      </c>
      <c r="BT57" s="61">
        <f t="shared" si="59"/>
        <v>0</v>
      </c>
      <c r="BU57" s="61">
        <f t="shared" si="59"/>
        <v>0</v>
      </c>
      <c r="BV57" s="61">
        <f t="shared" si="59"/>
        <v>0</v>
      </c>
      <c r="BW57" s="61">
        <f t="shared" si="59"/>
        <v>0</v>
      </c>
      <c r="BX57" s="62">
        <f t="shared" si="59"/>
        <v>0</v>
      </c>
      <c r="BY57" s="61">
        <f t="shared" si="59"/>
        <v>0</v>
      </c>
      <c r="BZ57" s="61">
        <f t="shared" si="59"/>
        <v>0</v>
      </c>
      <c r="CA57" s="61">
        <f t="shared" si="59"/>
        <v>0</v>
      </c>
      <c r="CB57" s="61">
        <f t="shared" si="59"/>
        <v>0</v>
      </c>
      <c r="CC57" s="61">
        <f t="shared" si="59"/>
        <v>0</v>
      </c>
      <c r="CD57" s="62">
        <f t="shared" si="59"/>
        <v>0</v>
      </c>
      <c r="CE57" s="89">
        <f t="shared" si="59"/>
        <v>1593.55690312</v>
      </c>
      <c r="CF57" s="90">
        <f t="shared" si="51"/>
        <v>0.17310131603815276</v>
      </c>
      <c r="CG57" s="43"/>
      <c r="CH57" s="61">
        <f>SUM(CH45,CH56)</f>
        <v>0</v>
      </c>
      <c r="CI57" s="62">
        <f aca="true" t="shared" si="60" ref="CI57:DF57">SUM(CI45,CI56)</f>
        <v>0</v>
      </c>
      <c r="CJ57" s="62">
        <f t="shared" si="60"/>
        <v>0</v>
      </c>
      <c r="CK57" s="61">
        <f t="shared" si="60"/>
        <v>0</v>
      </c>
      <c r="CL57" s="61">
        <f t="shared" si="60"/>
        <v>0</v>
      </c>
      <c r="CM57" s="61">
        <f t="shared" si="60"/>
        <v>0</v>
      </c>
      <c r="CN57" s="62">
        <f t="shared" si="60"/>
        <v>0</v>
      </c>
      <c r="CO57" s="61">
        <f t="shared" si="60"/>
        <v>0</v>
      </c>
      <c r="CP57" s="61">
        <f t="shared" si="60"/>
        <v>0</v>
      </c>
      <c r="CQ57" s="61">
        <f t="shared" si="60"/>
        <v>0</v>
      </c>
      <c r="CR57" s="61">
        <f t="shared" si="60"/>
        <v>0</v>
      </c>
      <c r="CS57" s="61">
        <f t="shared" si="60"/>
        <v>0</v>
      </c>
      <c r="CT57" s="61">
        <f t="shared" si="60"/>
        <v>0</v>
      </c>
      <c r="CU57" s="61">
        <f t="shared" si="60"/>
        <v>0</v>
      </c>
      <c r="CV57" s="61">
        <f t="shared" si="60"/>
        <v>0</v>
      </c>
      <c r="CW57" s="61">
        <f t="shared" si="60"/>
        <v>0</v>
      </c>
      <c r="CX57" s="61">
        <f t="shared" si="60"/>
        <v>0</v>
      </c>
      <c r="CY57" s="61">
        <f t="shared" si="60"/>
        <v>0</v>
      </c>
      <c r="CZ57" s="61">
        <f t="shared" si="60"/>
        <v>0</v>
      </c>
      <c r="DA57" s="61">
        <f t="shared" si="60"/>
        <v>0</v>
      </c>
      <c r="DB57" s="61">
        <f t="shared" si="60"/>
        <v>0</v>
      </c>
      <c r="DC57" s="61">
        <f t="shared" si="60"/>
        <v>0</v>
      </c>
      <c r="DD57" s="61">
        <f t="shared" si="60"/>
        <v>0</v>
      </c>
      <c r="DE57" s="62">
        <f t="shared" si="60"/>
        <v>0</v>
      </c>
      <c r="DF57" s="89">
        <f t="shared" si="60"/>
        <v>0</v>
      </c>
      <c r="DG57" s="90">
        <f t="shared" si="52"/>
      </c>
    </row>
    <row r="58" spans="1:111" ht="8.25" customHeight="1">
      <c r="A58"/>
      <c r="C58"/>
      <c r="O58"/>
      <c r="P58"/>
      <c r="Q58"/>
      <c r="U58"/>
      <c r="AA58"/>
      <c r="AB58" s="79">
        <f t="shared" si="49"/>
      </c>
      <c r="AC58"/>
      <c r="AD58"/>
      <c r="AJ58"/>
      <c r="AP58"/>
      <c r="AV58"/>
      <c r="BB58" s="40"/>
      <c r="BC58" s="79">
        <f t="shared" si="50"/>
      </c>
      <c r="BD58"/>
      <c r="BE58"/>
      <c r="BH58"/>
      <c r="BI58"/>
      <c r="BK58"/>
      <c r="BY58"/>
      <c r="CE58" s="40"/>
      <c r="CF58" s="79">
        <f t="shared" si="51"/>
      </c>
      <c r="CG58"/>
      <c r="CI58"/>
      <c r="CJ58"/>
      <c r="CK58"/>
      <c r="CL58"/>
      <c r="CN58"/>
      <c r="CO58"/>
      <c r="DF58" s="40"/>
      <c r="DG58" s="79">
        <f t="shared" si="52"/>
      </c>
    </row>
    <row r="59" spans="2:111" s="54" customFormat="1" ht="18" customHeight="1" thickBot="1">
      <c r="B59" s="68" t="s">
        <v>27</v>
      </c>
      <c r="C59" s="55"/>
      <c r="D59" s="65">
        <f aca="true" t="shared" si="61" ref="D59:AA59">SUM(D38,D57)</f>
        <v>329.48339999999996</v>
      </c>
      <c r="E59" s="65">
        <f t="shared" si="61"/>
        <v>518.0865650000001</v>
      </c>
      <c r="F59" s="65">
        <f t="shared" si="61"/>
        <v>107.88534499999999</v>
      </c>
      <c r="G59" s="65">
        <f t="shared" si="61"/>
        <v>116.994879</v>
      </c>
      <c r="H59" s="65">
        <f t="shared" si="61"/>
        <v>167.20320199999998</v>
      </c>
      <c r="I59" s="65">
        <f t="shared" si="61"/>
        <v>429.7353959999999</v>
      </c>
      <c r="J59" s="65">
        <f t="shared" si="61"/>
        <v>218.104461</v>
      </c>
      <c r="K59" s="65">
        <f t="shared" si="61"/>
        <v>358.39137800000003</v>
      </c>
      <c r="L59" s="65">
        <f t="shared" si="61"/>
        <v>355.33073592999995</v>
      </c>
      <c r="M59" s="65">
        <f t="shared" si="61"/>
        <v>333.48646418</v>
      </c>
      <c r="N59" s="65">
        <f t="shared" si="61"/>
        <v>345.51318889000004</v>
      </c>
      <c r="O59" s="66">
        <f t="shared" si="61"/>
        <v>3280.2150149999998</v>
      </c>
      <c r="P59" s="66">
        <f t="shared" si="61"/>
        <v>0</v>
      </c>
      <c r="Q59" s="65">
        <f t="shared" si="61"/>
        <v>50.21583432</v>
      </c>
      <c r="R59" s="65">
        <f t="shared" si="61"/>
        <v>170.99757653</v>
      </c>
      <c r="S59" s="65">
        <f t="shared" si="61"/>
        <v>114.361789</v>
      </c>
      <c r="T59" s="66">
        <f t="shared" si="61"/>
        <v>335.57519985000005</v>
      </c>
      <c r="U59" s="65">
        <f t="shared" si="61"/>
        <v>20.403565999999998</v>
      </c>
      <c r="V59" s="65">
        <f t="shared" si="61"/>
        <v>69.20114247153559</v>
      </c>
      <c r="W59" s="65">
        <f t="shared" si="61"/>
        <v>137.596069663</v>
      </c>
      <c r="X59" s="65">
        <f t="shared" si="61"/>
        <v>168.1876834593026</v>
      </c>
      <c r="Y59" s="65">
        <f t="shared" si="61"/>
        <v>182.84889609249998</v>
      </c>
      <c r="Z59" s="66">
        <f t="shared" si="61"/>
        <v>578.2373576863382</v>
      </c>
      <c r="AA59" s="91">
        <f t="shared" si="61"/>
        <v>4194.027572536338</v>
      </c>
      <c r="AB59" s="92">
        <f t="shared" si="49"/>
        <v>1</v>
      </c>
      <c r="AC59" s="72"/>
      <c r="AD59" s="65">
        <f aca="true" t="shared" si="62" ref="AD59:BB59">SUM(AD38,AD57)</f>
        <v>687.9979171499999</v>
      </c>
      <c r="AE59" s="65">
        <f t="shared" si="62"/>
        <v>964.15453743085</v>
      </c>
      <c r="AF59" s="65">
        <f t="shared" si="62"/>
        <v>1281.96059383</v>
      </c>
      <c r="AG59" s="65">
        <f t="shared" si="62"/>
        <v>1093.1717614505353</v>
      </c>
      <c r="AH59" s="65">
        <f t="shared" si="62"/>
        <v>1229.7022250419418</v>
      </c>
      <c r="AI59" s="66">
        <f t="shared" si="62"/>
        <v>5256.987034903327</v>
      </c>
      <c r="AJ59" s="65">
        <f t="shared" si="62"/>
        <v>13.089367000000001</v>
      </c>
      <c r="AK59" s="65">
        <f t="shared" si="62"/>
        <v>31.74906938865</v>
      </c>
      <c r="AL59" s="65">
        <f t="shared" si="62"/>
        <v>48.42059484000001</v>
      </c>
      <c r="AM59" s="65">
        <f t="shared" si="62"/>
        <v>74.09167249535</v>
      </c>
      <c r="AN59" s="65">
        <f t="shared" si="62"/>
        <v>41.965735384649996</v>
      </c>
      <c r="AO59" s="66">
        <f t="shared" si="62"/>
        <v>209.31643910864997</v>
      </c>
      <c r="AP59" s="65">
        <f t="shared" si="62"/>
        <v>172.184833</v>
      </c>
      <c r="AQ59" s="65">
        <f t="shared" si="62"/>
        <v>128.287149</v>
      </c>
      <c r="AR59" s="65">
        <f t="shared" si="62"/>
        <v>161.16147035</v>
      </c>
      <c r="AS59" s="65">
        <f t="shared" si="62"/>
        <v>191.23052411999998</v>
      </c>
      <c r="AT59" s="65">
        <f t="shared" si="62"/>
        <v>123.092556</v>
      </c>
      <c r="AU59" s="66">
        <f t="shared" si="62"/>
        <v>775.95653247</v>
      </c>
      <c r="AV59" s="65">
        <f t="shared" si="62"/>
        <v>187.84127327649998</v>
      </c>
      <c r="AW59" s="65">
        <f t="shared" si="62"/>
        <v>234.8459350055</v>
      </c>
      <c r="AX59" s="65">
        <f t="shared" si="62"/>
        <v>245.3480576156258</v>
      </c>
      <c r="AY59" s="65">
        <f t="shared" si="62"/>
        <v>254.27149268336746</v>
      </c>
      <c r="AZ59" s="65">
        <f t="shared" si="62"/>
        <v>269.4241755422922</v>
      </c>
      <c r="BA59" s="66">
        <f t="shared" si="62"/>
        <v>1191.7309341232856</v>
      </c>
      <c r="BB59" s="91">
        <f t="shared" si="62"/>
        <v>7433.990940605263</v>
      </c>
      <c r="BC59" s="92">
        <f t="shared" si="50"/>
        <v>1</v>
      </c>
      <c r="BD59" s="72"/>
      <c r="BE59" s="65">
        <f aca="true" t="shared" si="63" ref="BE59:CE59">SUM(BE38,BE57)</f>
        <v>1427.2066674823297</v>
      </c>
      <c r="BF59" s="65">
        <f t="shared" si="63"/>
        <v>932.4866420799999</v>
      </c>
      <c r="BG59" s="65">
        <f t="shared" si="63"/>
        <v>929.05873073</v>
      </c>
      <c r="BH59" s="65">
        <f t="shared" si="63"/>
        <v>979.7697000000001</v>
      </c>
      <c r="BI59" s="65">
        <f t="shared" si="63"/>
        <v>1016.9252</v>
      </c>
      <c r="BJ59" s="65">
        <f t="shared" si="63"/>
        <v>1457.8486315366665</v>
      </c>
      <c r="BK59" s="66">
        <f t="shared" si="63"/>
        <v>6743.295571828997</v>
      </c>
      <c r="BL59" s="65">
        <f t="shared" si="63"/>
        <v>35.847636109999996</v>
      </c>
      <c r="BM59" s="65">
        <f t="shared" si="63"/>
        <v>30.00816211</v>
      </c>
      <c r="BN59" s="65">
        <f t="shared" si="63"/>
        <v>18.6479</v>
      </c>
      <c r="BO59" s="65">
        <f t="shared" si="63"/>
        <v>16.6384</v>
      </c>
      <c r="BP59" s="65">
        <f t="shared" si="63"/>
        <v>5.684</v>
      </c>
      <c r="BQ59" s="65">
        <f t="shared" si="63"/>
        <v>11.41814571092832</v>
      </c>
      <c r="BR59" s="66">
        <f t="shared" si="63"/>
        <v>118.24424393092832</v>
      </c>
      <c r="BS59" s="65">
        <f t="shared" si="63"/>
        <v>100.261776</v>
      </c>
      <c r="BT59" s="65">
        <f t="shared" si="63"/>
        <v>107.50459599999999</v>
      </c>
      <c r="BU59" s="65">
        <f t="shared" si="63"/>
        <v>62.837016</v>
      </c>
      <c r="BV59" s="65">
        <f t="shared" si="63"/>
        <v>87.51535967999999</v>
      </c>
      <c r="BW59" s="65">
        <f t="shared" si="63"/>
        <v>30.349520000000098</v>
      </c>
      <c r="BX59" s="66">
        <f t="shared" si="63"/>
        <v>388.4682676800001</v>
      </c>
      <c r="BY59" s="65">
        <f t="shared" si="63"/>
        <v>280.0958081234615</v>
      </c>
      <c r="BZ59" s="65">
        <f t="shared" si="63"/>
        <v>350.3178844698</v>
      </c>
      <c r="CA59" s="65">
        <f t="shared" si="63"/>
        <v>417.5814436396</v>
      </c>
      <c r="CB59" s="65">
        <f t="shared" si="63"/>
        <v>441.31300269999997</v>
      </c>
      <c r="CC59" s="65">
        <f t="shared" si="63"/>
        <v>466.6039843157</v>
      </c>
      <c r="CD59" s="66">
        <f t="shared" si="63"/>
        <v>1955.9121232485616</v>
      </c>
      <c r="CE59" s="91">
        <f t="shared" si="63"/>
        <v>9205.920206688485</v>
      </c>
      <c r="CF59" s="92">
        <f t="shared" si="51"/>
        <v>1</v>
      </c>
      <c r="CG59" s="72"/>
      <c r="CH59" s="65">
        <f>SUM(CH38,CH57)</f>
        <v>2.5</v>
      </c>
      <c r="CI59" s="66">
        <f aca="true" t="shared" si="64" ref="CI59:DF59">SUM(CI38,CI57)</f>
        <v>2.5</v>
      </c>
      <c r="CJ59" s="66">
        <f t="shared" si="64"/>
        <v>0</v>
      </c>
      <c r="CK59" s="65">
        <f t="shared" si="64"/>
        <v>0</v>
      </c>
      <c r="CL59" s="65">
        <f t="shared" si="64"/>
        <v>0</v>
      </c>
      <c r="CM59" s="65">
        <f t="shared" si="64"/>
        <v>0</v>
      </c>
      <c r="CN59" s="66">
        <f t="shared" si="64"/>
        <v>0</v>
      </c>
      <c r="CO59" s="65">
        <f t="shared" si="64"/>
        <v>444.9554070372</v>
      </c>
      <c r="CP59" s="65">
        <f t="shared" si="64"/>
        <v>421.8949622396</v>
      </c>
      <c r="CQ59" s="65">
        <f t="shared" si="64"/>
        <v>398.9853472645</v>
      </c>
      <c r="CR59" s="65">
        <f t="shared" si="64"/>
        <v>380.4325303703</v>
      </c>
      <c r="CS59" s="65">
        <f t="shared" si="64"/>
        <v>359.8625496925</v>
      </c>
      <c r="CT59" s="65">
        <f t="shared" si="64"/>
        <v>293.5222696396</v>
      </c>
      <c r="CU59" s="65">
        <f t="shared" si="64"/>
        <v>37.3000250133</v>
      </c>
      <c r="CV59" s="65">
        <f t="shared" si="64"/>
        <v>33.4392983768</v>
      </c>
      <c r="CW59" s="65">
        <f t="shared" si="64"/>
        <v>29.785086309199997</v>
      </c>
      <c r="CX59" s="65">
        <f t="shared" si="64"/>
        <v>15.8509</v>
      </c>
      <c r="CY59" s="65">
        <f t="shared" si="64"/>
        <v>1</v>
      </c>
      <c r="CZ59" s="65">
        <f t="shared" si="64"/>
        <v>1</v>
      </c>
      <c r="DA59" s="65">
        <f t="shared" si="64"/>
        <v>1</v>
      </c>
      <c r="DB59" s="65">
        <f t="shared" si="64"/>
        <v>1</v>
      </c>
      <c r="DC59" s="65">
        <f t="shared" si="64"/>
        <v>1</v>
      </c>
      <c r="DD59" s="65">
        <f t="shared" si="64"/>
        <v>1</v>
      </c>
      <c r="DE59" s="66">
        <f t="shared" si="64"/>
        <v>2422.0283759430004</v>
      </c>
      <c r="DF59" s="91">
        <f t="shared" si="64"/>
        <v>2424.5283759430004</v>
      </c>
      <c r="DG59" s="92">
        <f t="shared" si="52"/>
        <v>1</v>
      </c>
    </row>
    <row r="60" spans="28:113" s="1" customFormat="1" ht="30.75" customHeight="1">
      <c r="AB60" s="80"/>
      <c r="AK60"/>
      <c r="AL60"/>
      <c r="AM60"/>
      <c r="AN60"/>
      <c r="AO60"/>
      <c r="AP60" s="11"/>
      <c r="BC60" s="80"/>
      <c r="BF60"/>
      <c r="BG60"/>
      <c r="BH60" s="17"/>
      <c r="BI60" s="17"/>
      <c r="BJ60" s="40"/>
      <c r="BK60" s="17"/>
      <c r="BL60"/>
      <c r="BM60" s="14"/>
      <c r="BN60" s="20"/>
      <c r="BO60" s="20"/>
      <c r="BP60" s="20"/>
      <c r="BQ60" s="20"/>
      <c r="BR60" s="14"/>
      <c r="CF60" s="80"/>
      <c r="CH60" s="40"/>
      <c r="DF60" s="100"/>
      <c r="DG60" s="80"/>
      <c r="DH60"/>
      <c r="DI60"/>
    </row>
    <row r="61" spans="2:113" s="19" customFormat="1" ht="18.75" customHeight="1">
      <c r="B61" s="56" t="s">
        <v>50</v>
      </c>
      <c r="C61" s="56"/>
      <c r="D61" s="58">
        <f aca="true" t="shared" si="65" ref="D61:AA61">D124-D59</f>
        <v>0</v>
      </c>
      <c r="E61" s="58">
        <f t="shared" si="65"/>
        <v>0</v>
      </c>
      <c r="F61" s="58">
        <f t="shared" si="65"/>
        <v>0</v>
      </c>
      <c r="G61" s="58">
        <f t="shared" si="65"/>
        <v>0</v>
      </c>
      <c r="H61" s="58">
        <f t="shared" si="65"/>
        <v>0</v>
      </c>
      <c r="I61" s="58">
        <f t="shared" si="65"/>
        <v>0</v>
      </c>
      <c r="J61" s="58">
        <f t="shared" si="65"/>
        <v>0</v>
      </c>
      <c r="K61" s="58">
        <f t="shared" si="65"/>
        <v>0</v>
      </c>
      <c r="L61" s="58">
        <f t="shared" si="65"/>
        <v>-4.401795929999935</v>
      </c>
      <c r="M61" s="58">
        <f t="shared" si="65"/>
        <v>4.401795930000048</v>
      </c>
      <c r="N61" s="58">
        <f t="shared" si="65"/>
        <v>-12.87316450000003</v>
      </c>
      <c r="O61" s="67">
        <f t="shared" si="65"/>
        <v>-12.873164499999803</v>
      </c>
      <c r="P61" s="67">
        <f t="shared" si="65"/>
        <v>0</v>
      </c>
      <c r="Q61" s="58">
        <f t="shared" si="65"/>
        <v>-50.21583432</v>
      </c>
      <c r="R61" s="58">
        <f t="shared" si="65"/>
        <v>-170.99757653</v>
      </c>
      <c r="S61" s="58">
        <f t="shared" si="65"/>
        <v>-71.461789</v>
      </c>
      <c r="T61" s="67">
        <f t="shared" si="65"/>
        <v>-292.67519985</v>
      </c>
      <c r="U61" s="58">
        <f t="shared" si="65"/>
        <v>504.3223117411612</v>
      </c>
      <c r="V61" s="58">
        <f t="shared" si="65"/>
        <v>359.0486199289253</v>
      </c>
      <c r="W61" s="58">
        <f t="shared" si="65"/>
        <v>135.0299018886075</v>
      </c>
      <c r="X61" s="58">
        <f t="shared" si="65"/>
        <v>161.82459517254387</v>
      </c>
      <c r="Y61" s="58">
        <f t="shared" si="65"/>
        <v>137.1368298092925</v>
      </c>
      <c r="Z61" s="67">
        <f t="shared" si="65"/>
        <v>1297.36225854053</v>
      </c>
      <c r="AA61" s="67">
        <f t="shared" si="65"/>
        <v>991.8138941905299</v>
      </c>
      <c r="AB61" s="108"/>
      <c r="AC61" s="109"/>
      <c r="AD61" s="58">
        <f aca="true" t="shared" si="66" ref="AD61:BB61">AD124-AD59</f>
        <v>50.588060410000026</v>
      </c>
      <c r="AE61" s="58">
        <f t="shared" si="66"/>
        <v>-78.36736191</v>
      </c>
      <c r="AF61" s="58">
        <f t="shared" si="66"/>
        <v>-7.1461033400000815</v>
      </c>
      <c r="AG61" s="58">
        <f t="shared" si="66"/>
        <v>34.16580394000016</v>
      </c>
      <c r="AH61" s="58">
        <f t="shared" si="66"/>
        <v>5.290575210000043</v>
      </c>
      <c r="AI61" s="67">
        <f t="shared" si="66"/>
        <v>4.530974309999692</v>
      </c>
      <c r="AJ61" s="58">
        <f t="shared" si="66"/>
        <v>46.86213389999999</v>
      </c>
      <c r="AK61" s="58">
        <f t="shared" si="66"/>
        <v>-9.284307259999999</v>
      </c>
      <c r="AL61" s="58">
        <f t="shared" si="66"/>
        <v>-15.911025730000006</v>
      </c>
      <c r="AM61" s="58">
        <f t="shared" si="66"/>
        <v>-20.32264268</v>
      </c>
      <c r="AN61" s="58">
        <f t="shared" si="66"/>
        <v>-1.844158229999998</v>
      </c>
      <c r="AO61" s="67">
        <f t="shared" si="66"/>
        <v>-0.4999999999999716</v>
      </c>
      <c r="AP61" s="58">
        <f t="shared" si="66"/>
        <v>-43.98483300000001</v>
      </c>
      <c r="AQ61" s="58">
        <f t="shared" si="66"/>
        <v>95.212851</v>
      </c>
      <c r="AR61" s="58">
        <f t="shared" si="66"/>
        <v>53.238529650000004</v>
      </c>
      <c r="AS61" s="58">
        <f t="shared" si="66"/>
        <v>46.46947587999995</v>
      </c>
      <c r="AT61" s="58">
        <f t="shared" si="66"/>
        <v>-0.1498059999998418</v>
      </c>
      <c r="AU61" s="67">
        <f t="shared" si="66"/>
        <v>150.78621753000027</v>
      </c>
      <c r="AV61" s="58">
        <f t="shared" si="66"/>
        <v>112.15872672350002</v>
      </c>
      <c r="AW61" s="58">
        <f t="shared" si="66"/>
        <v>-134.8459350055</v>
      </c>
      <c r="AX61" s="58">
        <f t="shared" si="66"/>
        <v>-45.348057615625805</v>
      </c>
      <c r="AY61" s="58">
        <f t="shared" si="66"/>
        <v>-254.27149268336746</v>
      </c>
      <c r="AZ61" s="58">
        <f t="shared" si="66"/>
        <v>-269.4241755422922</v>
      </c>
      <c r="BA61" s="67">
        <f t="shared" si="66"/>
        <v>-591.7309341232856</v>
      </c>
      <c r="BB61" s="67">
        <f t="shared" si="66"/>
        <v>-436.9137422832846</v>
      </c>
      <c r="BC61" s="108"/>
      <c r="BD61" s="109"/>
      <c r="BE61" s="58">
        <f>BE124-BE59</f>
        <v>8.175524189999805</v>
      </c>
      <c r="BF61" s="58">
        <f>BF124-BF59</f>
        <v>33.67124496000008</v>
      </c>
      <c r="BG61" s="58">
        <f>BG124-BG59</f>
        <v>0</v>
      </c>
      <c r="BH61" s="58">
        <f>BH124-BH59</f>
        <v>0</v>
      </c>
      <c r="BI61" s="58">
        <f>BI124-BI59</f>
        <v>0</v>
      </c>
      <c r="BJ61" s="58"/>
      <c r="BK61" s="67">
        <f>BK124-BK59</f>
        <v>8.34219019000011</v>
      </c>
      <c r="BL61" s="58">
        <f>BL124-BL59</f>
        <v>-2.2316347599999986</v>
      </c>
      <c r="BM61" s="58">
        <f>BM124-BM59</f>
        <v>2.7316347599999986</v>
      </c>
      <c r="BN61" s="58"/>
      <c r="BO61" s="58"/>
      <c r="BP61" s="58"/>
      <c r="BQ61" s="58"/>
      <c r="BR61" s="67">
        <f aca="true" t="shared" si="67" ref="BR61:CE61">BR124-BR59</f>
        <v>0.5</v>
      </c>
      <c r="BS61" s="58">
        <f t="shared" si="67"/>
        <v>6.878223999999989</v>
      </c>
      <c r="BT61" s="58">
        <f t="shared" si="67"/>
        <v>-14.595923163249978</v>
      </c>
      <c r="BU61" s="58">
        <f t="shared" si="67"/>
        <v>107.60872146974998</v>
      </c>
      <c r="BV61" s="58">
        <f t="shared" si="67"/>
        <v>5.705210711750084</v>
      </c>
      <c r="BW61" s="58">
        <f t="shared" si="67"/>
        <v>-9.251383608250102</v>
      </c>
      <c r="BX61" s="67">
        <f t="shared" si="67"/>
        <v>96.34484940999988</v>
      </c>
      <c r="BY61" s="58">
        <f t="shared" si="67"/>
        <v>-180.0958081234615</v>
      </c>
      <c r="BZ61" s="58">
        <f t="shared" si="67"/>
        <v>-199.8178844698</v>
      </c>
      <c r="CA61" s="58">
        <f t="shared" si="67"/>
        <v>-67.2314436396</v>
      </c>
      <c r="CB61" s="58">
        <f t="shared" si="67"/>
        <v>-91.11300269999998</v>
      </c>
      <c r="CC61" s="58">
        <f t="shared" si="67"/>
        <v>-101.8789843157</v>
      </c>
      <c r="CD61" s="67">
        <f t="shared" si="67"/>
        <v>-640.1371232485617</v>
      </c>
      <c r="CE61" s="67">
        <f t="shared" si="67"/>
        <v>-534.9500836485604</v>
      </c>
      <c r="CF61" s="108"/>
      <c r="CG61" s="109"/>
      <c r="CH61" s="58"/>
      <c r="CI61" s="67"/>
      <c r="CJ61" s="67"/>
      <c r="CK61" s="58">
        <f aca="true" t="shared" si="68" ref="CK61:DF61">CK124-CK59</f>
        <v>30.600000000000005</v>
      </c>
      <c r="CL61" s="58">
        <f t="shared" si="68"/>
        <v>14.944132900000064</v>
      </c>
      <c r="CM61" s="58">
        <f t="shared" si="68"/>
        <v>0</v>
      </c>
      <c r="CN61" s="67">
        <f t="shared" si="68"/>
        <v>45.54413290000007</v>
      </c>
      <c r="CO61" s="58">
        <f t="shared" si="68"/>
        <v>-284.81540703720003</v>
      </c>
      <c r="CP61" s="58">
        <f t="shared" si="68"/>
        <v>-321.7549622396</v>
      </c>
      <c r="CQ61" s="58">
        <f t="shared" si="68"/>
        <v>-298.8453472645</v>
      </c>
      <c r="CR61" s="58">
        <f t="shared" si="68"/>
        <v>-290.2925303703</v>
      </c>
      <c r="CS61" s="58">
        <f t="shared" si="68"/>
        <v>-274.7225496925</v>
      </c>
      <c r="CT61" s="58">
        <f t="shared" si="68"/>
        <v>-258.8222696396</v>
      </c>
      <c r="CU61" s="58">
        <f t="shared" si="68"/>
        <v>-37.3000250133</v>
      </c>
      <c r="CV61" s="58">
        <f t="shared" si="68"/>
        <v>-33.4392983768</v>
      </c>
      <c r="CW61" s="58">
        <f t="shared" si="68"/>
        <v>-24.785086309199997</v>
      </c>
      <c r="CX61" s="58">
        <f t="shared" si="68"/>
        <v>-15.8509</v>
      </c>
      <c r="CY61" s="58">
        <f t="shared" si="68"/>
        <v>-1</v>
      </c>
      <c r="CZ61" s="58">
        <f t="shared" si="68"/>
        <v>-1</v>
      </c>
      <c r="DA61" s="58">
        <f t="shared" si="68"/>
        <v>-1</v>
      </c>
      <c r="DB61" s="58">
        <f t="shared" si="68"/>
        <v>-1</v>
      </c>
      <c r="DC61" s="58">
        <f t="shared" si="68"/>
        <v>-1</v>
      </c>
      <c r="DD61" s="58">
        <f t="shared" si="68"/>
        <v>-1</v>
      </c>
      <c r="DE61" s="67">
        <f t="shared" si="68"/>
        <v>-1846.6283759430003</v>
      </c>
      <c r="DF61" s="67">
        <f t="shared" si="68"/>
        <v>-1801.0842430430002</v>
      </c>
      <c r="DG61" s="108"/>
      <c r="DH61"/>
      <c r="DI61"/>
    </row>
    <row r="62" spans="2:113" s="19" customFormat="1" ht="16.5" customHeight="1">
      <c r="B62" s="56" t="s">
        <v>49</v>
      </c>
      <c r="C62" s="56"/>
      <c r="D62" s="52">
        <f>SUM(D59:D61)</f>
        <v>329.48339999999996</v>
      </c>
      <c r="E62" s="52">
        <f>SUM(E59:E61)</f>
        <v>518.0865650000001</v>
      </c>
      <c r="F62" s="52">
        <f>SUM(F59:F61)</f>
        <v>107.88534499999999</v>
      </c>
      <c r="G62" s="52">
        <f>SUM(G59:G61)</f>
        <v>116.994879</v>
      </c>
      <c r="H62" s="52">
        <f>SUM(H59:H61)</f>
        <v>167.20320199999998</v>
      </c>
      <c r="I62" s="52">
        <f>SUM(I59:I61)</f>
        <v>429.7353959999999</v>
      </c>
      <c r="J62" s="52">
        <f>SUM(J59:J61)</f>
        <v>218.104461</v>
      </c>
      <c r="K62" s="52">
        <f>SUM(K59:K61)</f>
        <v>358.39137800000003</v>
      </c>
      <c r="L62" s="52">
        <f>SUM(L59:L61)</f>
        <v>350.92894</v>
      </c>
      <c r="M62" s="52">
        <f>SUM(M59:M61)</f>
        <v>337.88826011000003</v>
      </c>
      <c r="N62" s="52">
        <f>SUM(N59:N61)</f>
        <v>332.64002439</v>
      </c>
      <c r="O62" s="57">
        <f aca="true" t="shared" si="69" ref="O62:AA62">SUM(O59:O61)</f>
        <v>3267.3418505</v>
      </c>
      <c r="P62" s="57">
        <f t="shared" si="69"/>
        <v>0</v>
      </c>
      <c r="Q62" s="52">
        <f>SUM(Q59:Q61)</f>
        <v>0</v>
      </c>
      <c r="R62" s="52">
        <f>SUM(R59:R61)</f>
        <v>0</v>
      </c>
      <c r="S62" s="52">
        <f t="shared" si="69"/>
        <v>42.900000000000006</v>
      </c>
      <c r="T62" s="57">
        <f t="shared" si="69"/>
        <v>42.900000000000034</v>
      </c>
      <c r="U62" s="53">
        <f t="shared" si="69"/>
        <v>524.7258777411612</v>
      </c>
      <c r="V62" s="52">
        <f t="shared" si="69"/>
        <v>428.2497624004609</v>
      </c>
      <c r="W62" s="52">
        <f t="shared" si="69"/>
        <v>272.6259715516075</v>
      </c>
      <c r="X62" s="52">
        <f t="shared" si="69"/>
        <v>330.01227863184647</v>
      </c>
      <c r="Y62" s="52">
        <f t="shared" si="69"/>
        <v>319.9857259017925</v>
      </c>
      <c r="Z62" s="57">
        <f t="shared" si="69"/>
        <v>1875.5996162268684</v>
      </c>
      <c r="AA62" s="57">
        <f t="shared" si="69"/>
        <v>5185.841466726868</v>
      </c>
      <c r="AB62" s="81"/>
      <c r="AD62" s="52">
        <f>SUM(AD59:AD61)</f>
        <v>738.58597756</v>
      </c>
      <c r="AE62" s="52">
        <f>SUM(AE59:AE61)</f>
        <v>885.78717552085</v>
      </c>
      <c r="AF62" s="52">
        <f>SUM(AF59:AF61)</f>
        <v>1274.81449049</v>
      </c>
      <c r="AG62" s="52">
        <f>SUM(AG59:AG61)</f>
        <v>1127.3375653905355</v>
      </c>
      <c r="AH62" s="52">
        <f>SUM(AH59:AH61)</f>
        <v>1234.9928002519418</v>
      </c>
      <c r="AI62" s="57">
        <f>SUM(AI59:AI61)</f>
        <v>5261.518009213327</v>
      </c>
      <c r="AJ62" s="52">
        <f>SUM(AJ59:AJ61)</f>
        <v>59.95150089999999</v>
      </c>
      <c r="AK62" s="52">
        <f>SUM(AK59:AK61)</f>
        <v>22.46476212865</v>
      </c>
      <c r="AL62" s="52">
        <f>SUM(AL59:AL61)</f>
        <v>32.50956911</v>
      </c>
      <c r="AM62" s="52">
        <f>SUM(AM59:AM61)</f>
        <v>53.769029815349995</v>
      </c>
      <c r="AN62" s="52">
        <f>SUM(AN59:AN61)</f>
        <v>40.12157715465</v>
      </c>
      <c r="AO62" s="57">
        <f>SUM(AO59:AO61)</f>
        <v>208.81643910865</v>
      </c>
      <c r="AP62" s="52">
        <f>SUM(AP59:AP61)</f>
        <v>128.2</v>
      </c>
      <c r="AQ62" s="52">
        <f>SUM(AQ59:AQ61)</f>
        <v>223.5</v>
      </c>
      <c r="AR62" s="52">
        <f>SUM(AR59:AR61)</f>
        <v>214.4</v>
      </c>
      <c r="AS62" s="52">
        <f>SUM(AS59:AS61)</f>
        <v>237.69999999999993</v>
      </c>
      <c r="AT62" s="52">
        <f>SUM(AT59:AT61)</f>
        <v>122.94275000000016</v>
      </c>
      <c r="AU62" s="57">
        <f>SUM(AU59:AU61)</f>
        <v>926.7427500000002</v>
      </c>
      <c r="AV62" s="52">
        <f>SUM(AV59:AV61)</f>
        <v>300</v>
      </c>
      <c r="AW62" s="52">
        <f>SUM(AW59:AW61)</f>
        <v>100</v>
      </c>
      <c r="AX62" s="52">
        <f>SUM(AX59:AX61)</f>
        <v>200</v>
      </c>
      <c r="AY62" s="52">
        <f>SUM(AY59:AY61)</f>
        <v>0</v>
      </c>
      <c r="AZ62" s="52">
        <f>SUM(AZ59:AZ61)</f>
        <v>0</v>
      </c>
      <c r="BA62" s="57">
        <f>SUM(BA59:BA61)</f>
        <v>600</v>
      </c>
      <c r="BB62" s="57">
        <f>SUM(BB59:BB61)</f>
        <v>6997.077198321978</v>
      </c>
      <c r="BC62" s="81"/>
      <c r="BE62" s="52">
        <f>SUM(BE59:BE61)</f>
        <v>1435.3821916723296</v>
      </c>
      <c r="BF62" s="52">
        <f>SUM(BF59:BF61)</f>
        <v>966.15788704</v>
      </c>
      <c r="BG62" s="52">
        <f>SUM(BG59:BG61)</f>
        <v>929.05873073</v>
      </c>
      <c r="BH62" s="52">
        <f>SUM(BH59:BH61)</f>
        <v>979.7697000000001</v>
      </c>
      <c r="BI62" s="52">
        <f>SUM(BI59:BI61)</f>
        <v>1016.9252</v>
      </c>
      <c r="BJ62" s="52">
        <f>SUM(BJ59:BJ61)</f>
        <v>1457.8486315366665</v>
      </c>
      <c r="BK62" s="57">
        <f>SUM(BK59:BK61)</f>
        <v>6751.637762018997</v>
      </c>
      <c r="BL62" s="52">
        <f>SUM(BL59:BL61)</f>
        <v>33.61600135</v>
      </c>
      <c r="BM62" s="52">
        <f>SUM(BM59:BM61)</f>
        <v>32.73979687</v>
      </c>
      <c r="BN62" s="52">
        <f>SUM(BN59:BN61)</f>
        <v>18.6479</v>
      </c>
      <c r="BO62" s="52">
        <f>SUM(BO59:BO61)</f>
        <v>16.6384</v>
      </c>
      <c r="BP62" s="52">
        <f>SUM(BP59:BP61)</f>
        <v>5.684</v>
      </c>
      <c r="BQ62" s="52">
        <f>SUM(BQ59:BQ61)</f>
        <v>11.41814571092832</v>
      </c>
      <c r="BR62" s="57">
        <f>SUM(BR59:BR61)</f>
        <v>118.74424393092832</v>
      </c>
      <c r="BS62" s="52">
        <f>SUM(BS59:BS61)</f>
        <v>107.13999999999999</v>
      </c>
      <c r="BT62" s="52">
        <f>SUM(BT59:BT61)</f>
        <v>92.90867283675001</v>
      </c>
      <c r="BU62" s="52">
        <f>SUM(BU59:BU61)</f>
        <v>170.44573746975</v>
      </c>
      <c r="BV62" s="52">
        <f>SUM(BV59:BV61)</f>
        <v>93.22057039175007</v>
      </c>
      <c r="BW62" s="52">
        <f>SUM(BW59:BW61)</f>
        <v>21.098136391749996</v>
      </c>
      <c r="BX62" s="57">
        <f>SUM(BX59:BX61)</f>
        <v>484.81311709</v>
      </c>
      <c r="BY62" s="52">
        <f>SUM(BY59:BY61)</f>
        <v>100</v>
      </c>
      <c r="BZ62" s="52">
        <f>SUM(BZ59:BZ61)</f>
        <v>150.5</v>
      </c>
      <c r="CA62" s="52">
        <f>SUM(CA59:CA61)</f>
        <v>350.35</v>
      </c>
      <c r="CB62" s="52">
        <f>SUM(CB59:CB61)</f>
        <v>350.2</v>
      </c>
      <c r="CC62" s="52">
        <f>SUM(CC59:CC61)</f>
        <v>364.725</v>
      </c>
      <c r="CD62" s="57">
        <f aca="true" t="shared" si="70" ref="CD62:CJ62">SUM(CD59:CD61)</f>
        <v>1315.7749999999999</v>
      </c>
      <c r="CE62" s="57">
        <f t="shared" si="70"/>
        <v>8670.970123039924</v>
      </c>
      <c r="CF62" s="81"/>
      <c r="CH62" s="52">
        <f>SUM(CH59:CH61)</f>
        <v>2.5</v>
      </c>
      <c r="CI62" s="57">
        <f t="shared" si="70"/>
        <v>2.5</v>
      </c>
      <c r="CJ62" s="57">
        <f t="shared" si="70"/>
        <v>0</v>
      </c>
      <c r="CK62" s="52">
        <f>SUM(CK59:CK61)</f>
        <v>30.600000000000005</v>
      </c>
      <c r="CL62" s="52">
        <f>SUM(CL59:CL61)</f>
        <v>14.944132900000064</v>
      </c>
      <c r="CM62" s="52">
        <f>SUM(CM59:CM61)</f>
        <v>0</v>
      </c>
      <c r="CN62" s="57">
        <f>SUM(CN59:CN61)</f>
        <v>45.54413290000007</v>
      </c>
      <c r="CO62" s="52">
        <f>SUM(CO59:CO61)</f>
        <v>160.14</v>
      </c>
      <c r="CP62" s="52">
        <f>SUM(CP59:CP61)</f>
        <v>100.13999999999999</v>
      </c>
      <c r="CQ62" s="52">
        <f>SUM(CQ59:CQ61)</f>
        <v>100.13999999999999</v>
      </c>
      <c r="CR62" s="52">
        <f>SUM(CR59:CR61)</f>
        <v>90.13999999999999</v>
      </c>
      <c r="CS62" s="52">
        <f>SUM(CS59:CS61)</f>
        <v>85.13999999999999</v>
      </c>
      <c r="CT62" s="52">
        <f>SUM(CT59:CT61)</f>
        <v>34.69999999999999</v>
      </c>
      <c r="CU62" s="52">
        <f>SUM(CU59:CU61)</f>
        <v>0</v>
      </c>
      <c r="CV62" s="52">
        <f>SUM(CV59:CV61)</f>
        <v>0</v>
      </c>
      <c r="CW62" s="52">
        <f>SUM(CW59:CW61)</f>
        <v>5</v>
      </c>
      <c r="CX62" s="52">
        <f>SUM(CX59:CX61)</f>
        <v>0</v>
      </c>
      <c r="CY62" s="52">
        <f>SUM(CY59:CY61)</f>
        <v>0</v>
      </c>
      <c r="CZ62" s="52">
        <f>SUM(CZ59:CZ61)</f>
        <v>0</v>
      </c>
      <c r="DA62" s="52">
        <f>SUM(DA59:DA61)</f>
        <v>0</v>
      </c>
      <c r="DB62" s="52">
        <f>SUM(DB59:DB61)</f>
        <v>0</v>
      </c>
      <c r="DC62" s="52">
        <f>SUM(DC59:DC61)</f>
        <v>0</v>
      </c>
      <c r="DD62" s="52">
        <f>SUM(DD59:DD61)</f>
        <v>0</v>
      </c>
      <c r="DE62" s="57">
        <f>SUM(DE59:DE61)</f>
        <v>575.4000000000001</v>
      </c>
      <c r="DF62" s="57">
        <f>SUM(DF59:DF61)</f>
        <v>623.4441329000001</v>
      </c>
      <c r="DG62" s="81"/>
      <c r="DH62"/>
      <c r="DI62"/>
    </row>
    <row r="63" spans="28:111" s="1" customFormat="1" ht="23.25" customHeight="1">
      <c r="AB63" s="80"/>
      <c r="AK63" s="40"/>
      <c r="AL63" s="40"/>
      <c r="AM63" s="40"/>
      <c r="AN63" s="40"/>
      <c r="AO63" s="40"/>
      <c r="AP63" s="40"/>
      <c r="BC63" s="80"/>
      <c r="BF63" s="40"/>
      <c r="BG63" s="40"/>
      <c r="BH63" s="40"/>
      <c r="BI63" s="40"/>
      <c r="BJ63" s="40"/>
      <c r="BK63" s="40"/>
      <c r="BL63" s="40"/>
      <c r="BM63" s="20"/>
      <c r="BN63" s="20"/>
      <c r="BO63" s="20"/>
      <c r="BP63" s="20"/>
      <c r="BQ63" s="20"/>
      <c r="BR63" s="20"/>
      <c r="CF63" s="80"/>
      <c r="CH63" s="40"/>
      <c r="DG63" s="80"/>
    </row>
    <row r="64" spans="1:111" ht="17.25" customHeight="1">
      <c r="A64"/>
      <c r="B64" s="138" t="s">
        <v>44</v>
      </c>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85"/>
    </row>
    <row r="65" spans="1:86" ht="14.25" customHeight="1">
      <c r="A65"/>
      <c r="C65"/>
      <c r="BF65" s="9"/>
      <c r="BG65" s="9"/>
      <c r="BH65" s="20"/>
      <c r="BI65" s="20"/>
      <c r="BJ65" s="20"/>
      <c r="BK65" s="20"/>
      <c r="BL65" s="10"/>
      <c r="CH65" s="20"/>
    </row>
    <row r="66" spans="3:111" s="1" customFormat="1" ht="15">
      <c r="C66"/>
      <c r="D66"/>
      <c r="E66"/>
      <c r="F66"/>
      <c r="G66"/>
      <c r="H66"/>
      <c r="I66"/>
      <c r="J66"/>
      <c r="K66"/>
      <c r="L66"/>
      <c r="AB66" s="80"/>
      <c r="BC66" s="80"/>
      <c r="BF66" s="9"/>
      <c r="BG66" s="9"/>
      <c r="BH66" s="20"/>
      <c r="BI66" s="20"/>
      <c r="BJ66" s="20"/>
      <c r="BK66" s="20"/>
      <c r="BL66" s="10"/>
      <c r="CF66" s="80"/>
      <c r="CH66" s="20"/>
      <c r="DG66" s="80"/>
    </row>
    <row r="67" spans="1:86" ht="28.5">
      <c r="A67"/>
      <c r="B67" s="24" t="s">
        <v>43</v>
      </c>
      <c r="C67" s="1"/>
      <c r="D67" s="1"/>
      <c r="E67" s="1"/>
      <c r="F67" s="1"/>
      <c r="G67" s="1"/>
      <c r="H67" s="1"/>
      <c r="I67" s="1"/>
      <c r="J67" s="1"/>
      <c r="K67" s="1"/>
      <c r="L67" s="1"/>
      <c r="BF67" s="9"/>
      <c r="BG67" s="9"/>
      <c r="BH67" s="20"/>
      <c r="BI67" s="20"/>
      <c r="BJ67" s="20"/>
      <c r="BK67" s="20"/>
      <c r="BL67" s="10"/>
      <c r="CH67" s="20"/>
    </row>
    <row r="68" spans="1:87" ht="18.75">
      <c r="A68"/>
      <c r="B68" s="26" t="s">
        <v>129</v>
      </c>
      <c r="C68" s="1"/>
      <c r="D68" s="1"/>
      <c r="E68" s="1"/>
      <c r="F68" s="1"/>
      <c r="G68" s="1"/>
      <c r="H68" s="1"/>
      <c r="I68" s="1"/>
      <c r="J68" s="1"/>
      <c r="K68" s="1"/>
      <c r="L68" s="1"/>
      <c r="BF68" s="9"/>
      <c r="BG68" s="9"/>
      <c r="BH68" s="20"/>
      <c r="BI68" s="20"/>
      <c r="BJ68" s="20"/>
      <c r="BK68" s="20"/>
      <c r="BL68" s="10"/>
      <c r="CH68" s="20"/>
      <c r="CI68" s="99"/>
    </row>
    <row r="69" spans="1:12" ht="21">
      <c r="A69"/>
      <c r="B69" s="2" t="s">
        <v>84</v>
      </c>
      <c r="C69" s="1"/>
      <c r="D69" s="1"/>
      <c r="E69" s="1"/>
      <c r="F69" s="1"/>
      <c r="G69" s="1"/>
      <c r="H69" s="1"/>
      <c r="I69" s="1"/>
      <c r="J69" s="1"/>
      <c r="K69" s="1"/>
      <c r="L69" s="1"/>
    </row>
    <row r="70" spans="2:111" s="1" customFormat="1" ht="15">
      <c r="B70"/>
      <c r="D70"/>
      <c r="E70"/>
      <c r="F70"/>
      <c r="G70"/>
      <c r="H70"/>
      <c r="I70"/>
      <c r="J70"/>
      <c r="K70"/>
      <c r="L70"/>
      <c r="M70"/>
      <c r="N70"/>
      <c r="O70" s="7"/>
      <c r="P70" s="40"/>
      <c r="Q70" s="17"/>
      <c r="AB70" s="80"/>
      <c r="AE70"/>
      <c r="AF70"/>
      <c r="AG70"/>
      <c r="AH70"/>
      <c r="BC70" s="80"/>
      <c r="CF70" s="80"/>
      <c r="DG70" s="80"/>
    </row>
    <row r="71" spans="1:111" ht="24" customHeight="1">
      <c r="A71"/>
      <c r="B71" s="142" t="s">
        <v>1</v>
      </c>
      <c r="C71" s="1"/>
      <c r="D71" s="145" t="s">
        <v>43</v>
      </c>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84"/>
    </row>
    <row r="72" spans="1:111" ht="19.5" customHeight="1" thickBot="1">
      <c r="A72"/>
      <c r="B72" s="143"/>
      <c r="C72" s="1"/>
      <c r="D72" s="128" t="s">
        <v>40</v>
      </c>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82"/>
      <c r="AC72" s="34"/>
      <c r="AD72" s="128" t="s">
        <v>2</v>
      </c>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82"/>
      <c r="BD72" s="34"/>
      <c r="BE72" s="128" t="s">
        <v>3</v>
      </c>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82"/>
      <c r="CG72" s="45"/>
      <c r="CH72" s="128" t="s">
        <v>96</v>
      </c>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5"/>
      <c r="DG72" s="128"/>
    </row>
    <row r="73" spans="2:111" s="17" customFormat="1" ht="33" customHeight="1">
      <c r="B73" s="143"/>
      <c r="C73" s="1"/>
      <c r="D73" s="139" t="s">
        <v>45</v>
      </c>
      <c r="E73" s="139"/>
      <c r="F73" s="139"/>
      <c r="G73" s="139"/>
      <c r="H73" s="139"/>
      <c r="I73" s="139"/>
      <c r="J73" s="139"/>
      <c r="K73" s="139"/>
      <c r="L73" s="139"/>
      <c r="M73" s="139"/>
      <c r="N73" s="139"/>
      <c r="O73" s="140"/>
      <c r="P73" s="46" t="s">
        <v>48</v>
      </c>
      <c r="Q73" s="129" t="s">
        <v>4</v>
      </c>
      <c r="R73" s="130"/>
      <c r="S73" s="130"/>
      <c r="T73" s="131"/>
      <c r="U73" s="141" t="s">
        <v>5</v>
      </c>
      <c r="V73" s="139"/>
      <c r="W73" s="139"/>
      <c r="X73" s="139"/>
      <c r="Y73" s="139"/>
      <c r="Z73" s="140"/>
      <c r="AA73" s="136" t="s">
        <v>47</v>
      </c>
      <c r="AB73" s="132" t="s">
        <v>108</v>
      </c>
      <c r="AC73" s="32"/>
      <c r="AD73" s="139" t="s">
        <v>45</v>
      </c>
      <c r="AE73" s="139"/>
      <c r="AF73" s="139"/>
      <c r="AG73" s="139"/>
      <c r="AH73" s="139"/>
      <c r="AI73" s="140"/>
      <c r="AJ73" s="141" t="s">
        <v>48</v>
      </c>
      <c r="AK73" s="139"/>
      <c r="AL73" s="139"/>
      <c r="AM73" s="139"/>
      <c r="AN73" s="139"/>
      <c r="AO73" s="140"/>
      <c r="AP73" s="129" t="s">
        <v>4</v>
      </c>
      <c r="AQ73" s="130"/>
      <c r="AR73" s="130"/>
      <c r="AS73" s="130"/>
      <c r="AT73" s="130"/>
      <c r="AU73" s="131"/>
      <c r="AV73" s="129" t="s">
        <v>5</v>
      </c>
      <c r="AW73" s="130"/>
      <c r="AX73" s="130"/>
      <c r="AY73" s="130"/>
      <c r="AZ73" s="130"/>
      <c r="BA73" s="131"/>
      <c r="BB73" s="136" t="s">
        <v>47</v>
      </c>
      <c r="BC73" s="132" t="s">
        <v>108</v>
      </c>
      <c r="BD73" s="32"/>
      <c r="BE73" s="139" t="s">
        <v>106</v>
      </c>
      <c r="BF73" s="139"/>
      <c r="BG73" s="139"/>
      <c r="BH73" s="139"/>
      <c r="BI73" s="139"/>
      <c r="BJ73" s="139"/>
      <c r="BK73" s="140"/>
      <c r="BL73" s="141" t="s">
        <v>107</v>
      </c>
      <c r="BM73" s="139"/>
      <c r="BN73" s="139"/>
      <c r="BO73" s="139"/>
      <c r="BP73" s="139"/>
      <c r="BQ73" s="139"/>
      <c r="BR73" s="140"/>
      <c r="BS73" s="129" t="s">
        <v>4</v>
      </c>
      <c r="BT73" s="130"/>
      <c r="BU73" s="130"/>
      <c r="BV73" s="130"/>
      <c r="BW73" s="130"/>
      <c r="BX73" s="131"/>
      <c r="BY73" s="129" t="s">
        <v>116</v>
      </c>
      <c r="BZ73" s="130"/>
      <c r="CA73" s="130"/>
      <c r="CB73" s="130"/>
      <c r="CC73" s="130"/>
      <c r="CD73" s="131"/>
      <c r="CE73" s="136" t="s">
        <v>47</v>
      </c>
      <c r="CF73" s="132" t="s">
        <v>108</v>
      </c>
      <c r="CG73" s="32"/>
      <c r="CH73" s="126" t="s">
        <v>45</v>
      </c>
      <c r="CI73" s="127"/>
      <c r="CJ73" s="107" t="s">
        <v>48</v>
      </c>
      <c r="CK73" s="146" t="s">
        <v>4</v>
      </c>
      <c r="CL73" s="147"/>
      <c r="CM73" s="147"/>
      <c r="CN73" s="148"/>
      <c r="CO73" s="146" t="s">
        <v>116</v>
      </c>
      <c r="CP73" s="147"/>
      <c r="CQ73" s="147"/>
      <c r="CR73" s="147"/>
      <c r="CS73" s="147"/>
      <c r="CT73" s="147"/>
      <c r="CU73" s="147"/>
      <c r="CV73" s="147"/>
      <c r="CW73" s="147"/>
      <c r="CX73" s="147"/>
      <c r="CY73" s="147"/>
      <c r="CZ73" s="147"/>
      <c r="DA73" s="147"/>
      <c r="DB73" s="147"/>
      <c r="DC73" s="147"/>
      <c r="DD73" s="147"/>
      <c r="DE73" s="148"/>
      <c r="DF73" s="134" t="s">
        <v>47</v>
      </c>
      <c r="DG73" s="132" t="s">
        <v>108</v>
      </c>
    </row>
    <row r="74" spans="1:111" ht="15" customHeight="1">
      <c r="A74"/>
      <c r="B74" s="143"/>
      <c r="C74" s="1"/>
      <c r="D74" s="38">
        <v>2000</v>
      </c>
      <c r="E74" s="38">
        <v>2001</v>
      </c>
      <c r="F74" s="38">
        <v>2002</v>
      </c>
      <c r="G74" s="38">
        <v>2003</v>
      </c>
      <c r="H74" s="38">
        <v>2004</v>
      </c>
      <c r="I74" s="38">
        <v>2005</v>
      </c>
      <c r="J74" s="38">
        <v>2006</v>
      </c>
      <c r="K74" s="38">
        <v>2007</v>
      </c>
      <c r="L74" s="38">
        <v>2008</v>
      </c>
      <c r="M74" s="38">
        <v>2009</v>
      </c>
      <c r="N74" s="38">
        <v>2010</v>
      </c>
      <c r="O74" s="37" t="s">
        <v>46</v>
      </c>
      <c r="P74" s="31" t="s">
        <v>46</v>
      </c>
      <c r="Q74" s="30">
        <v>2008</v>
      </c>
      <c r="R74" s="38">
        <v>2009</v>
      </c>
      <c r="S74" s="38">
        <v>2010</v>
      </c>
      <c r="T74" s="37" t="s">
        <v>46</v>
      </c>
      <c r="U74" s="30">
        <v>2006</v>
      </c>
      <c r="V74" s="38">
        <v>2007</v>
      </c>
      <c r="W74" s="38">
        <v>2008</v>
      </c>
      <c r="X74" s="38">
        <v>2009</v>
      </c>
      <c r="Y74" s="38">
        <v>2010</v>
      </c>
      <c r="Z74" s="37" t="s">
        <v>46</v>
      </c>
      <c r="AA74" s="137"/>
      <c r="AB74" s="133"/>
      <c r="AC74" s="29"/>
      <c r="AD74" s="38">
        <v>2011</v>
      </c>
      <c r="AE74" s="38">
        <v>2012</v>
      </c>
      <c r="AF74" s="38">
        <v>2013</v>
      </c>
      <c r="AG74" s="38">
        <v>2014</v>
      </c>
      <c r="AH74" s="38">
        <v>2015</v>
      </c>
      <c r="AI74" s="37" t="s">
        <v>46</v>
      </c>
      <c r="AJ74" s="30">
        <v>2011</v>
      </c>
      <c r="AK74" s="38">
        <v>2012</v>
      </c>
      <c r="AL74" s="38">
        <v>2013</v>
      </c>
      <c r="AM74" s="38">
        <v>2014</v>
      </c>
      <c r="AN74" s="38">
        <v>2015</v>
      </c>
      <c r="AO74" s="37" t="s">
        <v>46</v>
      </c>
      <c r="AP74" s="30">
        <v>2011</v>
      </c>
      <c r="AQ74" s="38">
        <v>2012</v>
      </c>
      <c r="AR74" s="38">
        <v>2013</v>
      </c>
      <c r="AS74" s="38">
        <v>2014</v>
      </c>
      <c r="AT74" s="38">
        <v>2015</v>
      </c>
      <c r="AU74" s="37" t="s">
        <v>46</v>
      </c>
      <c r="AV74" s="30">
        <v>2011</v>
      </c>
      <c r="AW74" s="38">
        <v>2012</v>
      </c>
      <c r="AX74" s="38">
        <v>2013</v>
      </c>
      <c r="AY74" s="38">
        <v>2014</v>
      </c>
      <c r="AZ74" s="38">
        <v>2015</v>
      </c>
      <c r="BA74" s="37" t="s">
        <v>46</v>
      </c>
      <c r="BB74" s="137"/>
      <c r="BC74" s="133"/>
      <c r="BD74" s="29"/>
      <c r="BE74" s="38">
        <v>2016</v>
      </c>
      <c r="BF74" s="38">
        <v>2017</v>
      </c>
      <c r="BG74" s="38">
        <v>2018</v>
      </c>
      <c r="BH74" s="38">
        <v>2019</v>
      </c>
      <c r="BI74" s="38">
        <v>2020</v>
      </c>
      <c r="BJ74" s="38" t="s">
        <v>114</v>
      </c>
      <c r="BK74" s="37" t="s">
        <v>46</v>
      </c>
      <c r="BL74" s="30">
        <v>2016</v>
      </c>
      <c r="BM74" s="38">
        <v>2017</v>
      </c>
      <c r="BN74" s="38">
        <v>2018</v>
      </c>
      <c r="BO74" s="38">
        <v>2019</v>
      </c>
      <c r="BP74" s="38">
        <v>2020</v>
      </c>
      <c r="BQ74" s="38" t="s">
        <v>114</v>
      </c>
      <c r="BR74" s="37" t="s">
        <v>46</v>
      </c>
      <c r="BS74" s="30">
        <v>2016</v>
      </c>
      <c r="BT74" s="38">
        <v>2017</v>
      </c>
      <c r="BU74" s="38">
        <v>2018</v>
      </c>
      <c r="BV74" s="38">
        <v>2019</v>
      </c>
      <c r="BW74" s="38">
        <v>2020</v>
      </c>
      <c r="BX74" s="37" t="s">
        <v>46</v>
      </c>
      <c r="BY74" s="30">
        <v>2016</v>
      </c>
      <c r="BZ74" s="38">
        <v>2017</v>
      </c>
      <c r="CA74" s="38">
        <v>2018</v>
      </c>
      <c r="CB74" s="38">
        <v>2019</v>
      </c>
      <c r="CC74" s="38">
        <v>2020</v>
      </c>
      <c r="CD74" s="37" t="s">
        <v>46</v>
      </c>
      <c r="CE74" s="137"/>
      <c r="CF74" s="133"/>
      <c r="CG74" s="29"/>
      <c r="CH74" s="38">
        <v>2021</v>
      </c>
      <c r="CI74" s="37" t="s">
        <v>46</v>
      </c>
      <c r="CJ74" s="31" t="s">
        <v>46</v>
      </c>
      <c r="CK74" s="30">
        <v>2021</v>
      </c>
      <c r="CL74" s="38">
        <v>2022</v>
      </c>
      <c r="CM74" s="38">
        <v>2023</v>
      </c>
      <c r="CN74" s="37" t="s">
        <v>46</v>
      </c>
      <c r="CO74" s="30">
        <v>2021</v>
      </c>
      <c r="CP74" s="38">
        <v>2022</v>
      </c>
      <c r="CQ74" s="38">
        <v>2023</v>
      </c>
      <c r="CR74" s="38">
        <v>2024</v>
      </c>
      <c r="CS74" s="38">
        <v>2025</v>
      </c>
      <c r="CT74" s="38">
        <v>2026</v>
      </c>
      <c r="CU74" s="38">
        <v>2027</v>
      </c>
      <c r="CV74" s="38">
        <v>2028</v>
      </c>
      <c r="CW74" s="38">
        <v>2029</v>
      </c>
      <c r="CX74" s="38">
        <v>2030</v>
      </c>
      <c r="CY74" s="38">
        <v>2031</v>
      </c>
      <c r="CZ74" s="38">
        <v>2032</v>
      </c>
      <c r="DA74" s="38">
        <v>2033</v>
      </c>
      <c r="DB74" s="38">
        <v>2034</v>
      </c>
      <c r="DC74" s="38">
        <v>2035</v>
      </c>
      <c r="DD74" s="38">
        <v>2036</v>
      </c>
      <c r="DE74" s="37" t="s">
        <v>46</v>
      </c>
      <c r="DF74" s="135"/>
      <c r="DG74" s="133"/>
    </row>
    <row r="75" spans="1:111" ht="30">
      <c r="A75"/>
      <c r="B75" s="21" t="s">
        <v>51</v>
      </c>
      <c r="C75" s="1"/>
      <c r="D75" s="47"/>
      <c r="E75" s="47"/>
      <c r="F75" s="47"/>
      <c r="G75" s="47"/>
      <c r="H75" s="47"/>
      <c r="I75" s="47"/>
      <c r="J75" s="47"/>
      <c r="K75" s="47"/>
      <c r="L75" s="47"/>
      <c r="M75" s="47"/>
      <c r="N75" s="47"/>
      <c r="O75" s="42"/>
      <c r="P75" s="42"/>
      <c r="Q75" s="47"/>
      <c r="R75" s="47"/>
      <c r="S75" s="47"/>
      <c r="T75" s="42"/>
      <c r="U75" s="47"/>
      <c r="V75" s="47"/>
      <c r="W75" s="47"/>
      <c r="X75" s="47"/>
      <c r="Y75" s="47"/>
      <c r="Z75" s="42">
        <f>IF(SUM(U75:Y75)=0,"",SUM(U75:Y75))</f>
      </c>
      <c r="AA75" s="42"/>
      <c r="AB75" s="74"/>
      <c r="AC75" s="43"/>
      <c r="AD75" s="47"/>
      <c r="AE75" s="47"/>
      <c r="AF75" s="47"/>
      <c r="AG75" s="47"/>
      <c r="AH75" s="47"/>
      <c r="AI75" s="42"/>
      <c r="AJ75" s="47"/>
      <c r="AK75" s="47"/>
      <c r="AL75" s="47"/>
      <c r="AM75" s="47"/>
      <c r="AN75" s="47"/>
      <c r="AO75" s="42"/>
      <c r="AP75" s="47"/>
      <c r="AQ75" s="47"/>
      <c r="AR75" s="47"/>
      <c r="AS75" s="47"/>
      <c r="AT75" s="47"/>
      <c r="AU75" s="42"/>
      <c r="AV75" s="47"/>
      <c r="AW75" s="47"/>
      <c r="AX75" s="47"/>
      <c r="AY75" s="47"/>
      <c r="AZ75" s="47"/>
      <c r="BA75" s="42"/>
      <c r="BB75" s="42"/>
      <c r="BC75" s="74"/>
      <c r="BD75" s="43"/>
      <c r="BE75" s="47"/>
      <c r="BF75" s="47"/>
      <c r="BG75" s="47"/>
      <c r="BH75" s="47"/>
      <c r="BI75" s="47"/>
      <c r="BJ75" s="47"/>
      <c r="BK75" s="42"/>
      <c r="BL75" s="47"/>
      <c r="BM75" s="47"/>
      <c r="BN75" s="47"/>
      <c r="BO75" s="47"/>
      <c r="BP75" s="47"/>
      <c r="BQ75" s="47"/>
      <c r="BR75" s="42"/>
      <c r="BS75" s="47"/>
      <c r="BT75" s="47"/>
      <c r="BU75" s="47"/>
      <c r="BV75" s="47"/>
      <c r="BW75" s="47"/>
      <c r="BX75" s="42"/>
      <c r="BY75" s="47"/>
      <c r="BZ75" s="47"/>
      <c r="CA75" s="47"/>
      <c r="CB75" s="47"/>
      <c r="CC75" s="47"/>
      <c r="CD75" s="42"/>
      <c r="CE75" s="42"/>
      <c r="CF75" s="74"/>
      <c r="CG75" s="43"/>
      <c r="CH75" s="47"/>
      <c r="CI75" s="42"/>
      <c r="CJ75" s="42"/>
      <c r="CK75" s="47"/>
      <c r="CL75" s="47"/>
      <c r="CM75" s="47"/>
      <c r="CN75" s="42"/>
      <c r="CO75" s="47"/>
      <c r="CP75" s="47"/>
      <c r="CQ75" s="47"/>
      <c r="CR75" s="47"/>
      <c r="CS75" s="47"/>
      <c r="CT75" s="47"/>
      <c r="CU75" s="47"/>
      <c r="CV75" s="47"/>
      <c r="CW75" s="47"/>
      <c r="CX75" s="47"/>
      <c r="CY75" s="47"/>
      <c r="CZ75" s="47"/>
      <c r="DA75" s="47"/>
      <c r="DB75" s="47"/>
      <c r="DC75" s="47"/>
      <c r="DD75" s="47"/>
      <c r="DE75" s="42"/>
      <c r="DF75" s="42"/>
      <c r="DG75" s="74"/>
    </row>
    <row r="76" spans="1:111" ht="15.75" customHeight="1">
      <c r="A76" s="50"/>
      <c r="B76" s="22" t="s">
        <v>6</v>
      </c>
      <c r="C76" s="1"/>
      <c r="D76" s="49"/>
      <c r="E76" s="49"/>
      <c r="F76" s="49"/>
      <c r="G76" s="49"/>
      <c r="H76" s="49"/>
      <c r="I76" s="49"/>
      <c r="J76" s="49">
        <v>5</v>
      </c>
      <c r="K76" s="49">
        <v>5</v>
      </c>
      <c r="L76" s="49">
        <v>5</v>
      </c>
      <c r="M76" s="49">
        <v>5</v>
      </c>
      <c r="N76" s="49">
        <v>8.6</v>
      </c>
      <c r="O76" s="44">
        <f>SUM(D76:N76)</f>
        <v>28.6</v>
      </c>
      <c r="P76" s="44"/>
      <c r="Q76" s="49"/>
      <c r="R76" s="49"/>
      <c r="S76" s="49"/>
      <c r="T76" s="44">
        <f>SUM(Q76:S76)</f>
        <v>0</v>
      </c>
      <c r="U76" s="49"/>
      <c r="V76" s="49"/>
      <c r="W76" s="49"/>
      <c r="X76" s="49"/>
      <c r="Y76" s="49"/>
      <c r="Z76" s="44">
        <f>SUM(U76:Y76)</f>
        <v>0</v>
      </c>
      <c r="AA76" s="44">
        <f>SUM(O76,P76,T76,Z76)</f>
        <v>28.6</v>
      </c>
      <c r="AB76" s="75">
        <f aca="true" t="shared" si="71" ref="AB76:AB100">IF(AA76=0,"",AA76/$AA$124)</f>
        <v>0.005515016257921085</v>
      </c>
      <c r="AC76" s="43"/>
      <c r="AD76" s="49">
        <v>48.843999999999994</v>
      </c>
      <c r="AE76" s="49">
        <v>56.4855</v>
      </c>
      <c r="AF76" s="49">
        <v>48.277249999999995</v>
      </c>
      <c r="AG76" s="49">
        <v>88.62075</v>
      </c>
      <c r="AH76" s="49"/>
      <c r="AI76" s="44">
        <f>SUM(AD76:AH76)</f>
        <v>242.22749999999996</v>
      </c>
      <c r="AJ76" s="49"/>
      <c r="AK76" s="49"/>
      <c r="AL76" s="49"/>
      <c r="AM76" s="49"/>
      <c r="AN76" s="49"/>
      <c r="AO76" s="44">
        <f>SUM(AJ76:AN76)</f>
        <v>0</v>
      </c>
      <c r="AP76" s="49"/>
      <c r="AQ76" s="49"/>
      <c r="AR76" s="49"/>
      <c r="AS76" s="49"/>
      <c r="AT76" s="49"/>
      <c r="AU76" s="44">
        <f>SUM(AP76:AT76)</f>
        <v>0</v>
      </c>
      <c r="AV76" s="49">
        <v>18.961038961038962</v>
      </c>
      <c r="AW76" s="49">
        <v>6.320346320346321</v>
      </c>
      <c r="AX76" s="49">
        <v>12.640692640692642</v>
      </c>
      <c r="AY76" s="49">
        <v>0</v>
      </c>
      <c r="AZ76" s="49">
        <v>0</v>
      </c>
      <c r="BA76" s="44">
        <f>SUM(AV76:AZ76)</f>
        <v>37.922077922077925</v>
      </c>
      <c r="BB76" s="44">
        <f>SUM(AI76,AO76,AU76,BA76)</f>
        <v>280.14957792207787</v>
      </c>
      <c r="BC76" s="75">
        <f aca="true" t="shared" si="72" ref="BC76:BC100">IF(BB76=0,"",BB76/$BB$124)</f>
        <v>0.040038085900961994</v>
      </c>
      <c r="BD76" s="43"/>
      <c r="BE76" s="49">
        <v>37.579125</v>
      </c>
      <c r="BF76" s="49">
        <v>1.852</v>
      </c>
      <c r="BG76" s="49">
        <v>13.125</v>
      </c>
      <c r="BH76" s="49">
        <v>43.7</v>
      </c>
      <c r="BI76" s="49">
        <v>66</v>
      </c>
      <c r="BJ76" s="49"/>
      <c r="BK76" s="44">
        <f aca="true" t="shared" si="73" ref="BK76:BK102">SUM(BE76:BJ76)</f>
        <v>162.256125</v>
      </c>
      <c r="BL76" s="49"/>
      <c r="BM76" s="49"/>
      <c r="BN76" s="49"/>
      <c r="BO76" s="49"/>
      <c r="BP76" s="49"/>
      <c r="BQ76" s="49"/>
      <c r="BR76" s="44">
        <f>SUM(BL76:BQ76)</f>
        <v>0</v>
      </c>
      <c r="BS76" s="49"/>
      <c r="BT76" s="49"/>
      <c r="BU76" s="49"/>
      <c r="BV76" s="49"/>
      <c r="BW76" s="49"/>
      <c r="BX76" s="44">
        <f>SUM(BS76:BW76)</f>
        <v>0</v>
      </c>
      <c r="BY76" s="49">
        <v>9.868961802921092</v>
      </c>
      <c r="BZ76" s="49">
        <v>10.418000758725341</v>
      </c>
      <c r="CA76" s="49">
        <v>19.642592943854325</v>
      </c>
      <c r="CB76" s="49">
        <v>19.67972306525038</v>
      </c>
      <c r="CC76" s="49">
        <v>20.598264415781486</v>
      </c>
      <c r="CD76" s="44">
        <f aca="true" t="shared" si="74" ref="CD76:CD102">SUM(BY76:CC76)</f>
        <v>80.20754298653262</v>
      </c>
      <c r="CE76" s="44">
        <f aca="true" t="shared" si="75" ref="CE76:CE102">SUM(BK76,BR76,BX76,CD76)</f>
        <v>242.4636679865326</v>
      </c>
      <c r="CF76" s="75">
        <f aca="true" t="shared" si="76" ref="CF76:CF100">IF(CE76=0,"",CE76/$CE$124)</f>
        <v>0.027962692126256357</v>
      </c>
      <c r="CG76" s="43"/>
      <c r="CH76" s="49"/>
      <c r="CI76" s="44">
        <f aca="true" t="shared" si="77" ref="CI76:CI102">SUM(CH76)</f>
        <v>0</v>
      </c>
      <c r="CJ76" s="44"/>
      <c r="CK76" s="49"/>
      <c r="CL76" s="49"/>
      <c r="CM76" s="49"/>
      <c r="CN76" s="44">
        <f>SUM(CK76:CM76)</f>
        <v>0</v>
      </c>
      <c r="CO76" s="49">
        <v>8.11243851018974</v>
      </c>
      <c r="CP76" s="49">
        <v>4.8236120871398445</v>
      </c>
      <c r="CQ76" s="49">
        <v>4.8236120871398445</v>
      </c>
      <c r="CR76" s="49">
        <v>4.275474349964863</v>
      </c>
      <c r="CS76" s="49">
        <v>4.001405481377372</v>
      </c>
      <c r="CT76" s="49">
        <v>1.0414617006324667</v>
      </c>
      <c r="CU76" s="49">
        <v>0</v>
      </c>
      <c r="CV76" s="49">
        <v>0</v>
      </c>
      <c r="CW76" s="49">
        <v>0.27406886858749124</v>
      </c>
      <c r="CX76" s="49">
        <v>0</v>
      </c>
      <c r="CY76" s="49"/>
      <c r="CZ76" s="49"/>
      <c r="DA76" s="49"/>
      <c r="DB76" s="49"/>
      <c r="DC76" s="49"/>
      <c r="DD76" s="49"/>
      <c r="DE76" s="44">
        <f>SUM(CO76:DD76)</f>
        <v>27.352073085031623</v>
      </c>
      <c r="DF76" s="44">
        <f aca="true" t="shared" si="78" ref="DF76:DF102">SUM(CI76,CJ76,CN76,DE76)</f>
        <v>27.352073085031623</v>
      </c>
      <c r="DG76" s="75">
        <f aca="true" t="shared" si="79" ref="DG76:DG100">IF(DF76=0,"",DF76/$DF$124)</f>
        <v>0.04387253266431632</v>
      </c>
    </row>
    <row r="77" spans="1:111" ht="15.75" customHeight="1">
      <c r="A77" s="50">
        <v>6</v>
      </c>
      <c r="B77" s="22" t="s">
        <v>8</v>
      </c>
      <c r="C77" s="1"/>
      <c r="D77" s="49"/>
      <c r="E77" s="49"/>
      <c r="F77" s="49"/>
      <c r="G77" s="49"/>
      <c r="H77" s="49"/>
      <c r="I77" s="49"/>
      <c r="J77" s="49"/>
      <c r="K77" s="49"/>
      <c r="L77" s="49"/>
      <c r="M77" s="49"/>
      <c r="N77" s="49"/>
      <c r="O77" s="44">
        <f aca="true" t="shared" si="80" ref="O77:O102">SUM(D77:N77)</f>
        <v>0</v>
      </c>
      <c r="P77" s="44"/>
      <c r="Q77" s="49"/>
      <c r="R77" s="49"/>
      <c r="S77" s="49"/>
      <c r="T77" s="44">
        <f aca="true" t="shared" si="81" ref="T77:T102">SUM(Q77:S77)</f>
        <v>0</v>
      </c>
      <c r="U77" s="49"/>
      <c r="V77" s="49"/>
      <c r="W77" s="49"/>
      <c r="X77" s="49"/>
      <c r="Y77" s="49"/>
      <c r="Z77" s="44">
        <f aca="true" t="shared" si="82" ref="Z77:Z102">SUM(U77:Y77)</f>
        <v>0</v>
      </c>
      <c r="AA77" s="44">
        <f aca="true" t="shared" si="83" ref="AA77:AA102">SUM(O77,P77,T77,Z77)</f>
        <v>0</v>
      </c>
      <c r="AB77" s="75">
        <f t="shared" si="71"/>
      </c>
      <c r="AC77" s="43"/>
      <c r="AD77" s="49"/>
      <c r="AE77" s="49"/>
      <c r="AF77" s="49"/>
      <c r="AG77" s="49"/>
      <c r="AH77" s="49"/>
      <c r="AI77" s="44">
        <f aca="true" t="shared" si="84" ref="AI77:AI102">SUM(AD77:AH77)</f>
        <v>0</v>
      </c>
      <c r="AJ77" s="49"/>
      <c r="AK77" s="49"/>
      <c r="AL77" s="49"/>
      <c r="AM77" s="49"/>
      <c r="AN77" s="49"/>
      <c r="AO77" s="44">
        <f aca="true" t="shared" si="85" ref="AO77:AO102">SUM(AJ77:AN77)</f>
        <v>0</v>
      </c>
      <c r="AP77" s="49"/>
      <c r="AQ77" s="49"/>
      <c r="AR77" s="49"/>
      <c r="AS77" s="49"/>
      <c r="AT77" s="49"/>
      <c r="AU77" s="44">
        <f aca="true" t="shared" si="86" ref="AU77:AU102">SUM(AP77:AT77)</f>
        <v>0</v>
      </c>
      <c r="AV77" s="49"/>
      <c r="AW77" s="49"/>
      <c r="AX77" s="49"/>
      <c r="AY77" s="49"/>
      <c r="AZ77" s="49">
        <v>0</v>
      </c>
      <c r="BA77" s="44">
        <f aca="true" t="shared" si="87" ref="BA77:BA102">SUM(AV77:AZ77)</f>
        <v>0</v>
      </c>
      <c r="BB77" s="44">
        <f aca="true" t="shared" si="88" ref="BB77:BB102">SUM(AI77,AO77,AU77,BA77)</f>
        <v>0</v>
      </c>
      <c r="BC77" s="75">
        <f t="shared" si="72"/>
      </c>
      <c r="BD77" s="43"/>
      <c r="BE77" s="49"/>
      <c r="BF77" s="49"/>
      <c r="BG77" s="49"/>
      <c r="BH77" s="49"/>
      <c r="BI77" s="49"/>
      <c r="BJ77" s="49"/>
      <c r="BK77" s="44">
        <f t="shared" si="73"/>
        <v>0</v>
      </c>
      <c r="BL77" s="49"/>
      <c r="BM77" s="49"/>
      <c r="BN77" s="49"/>
      <c r="BO77" s="49"/>
      <c r="BP77" s="49"/>
      <c r="BQ77" s="49"/>
      <c r="BR77" s="44">
        <f aca="true" t="shared" si="89" ref="BR77:BR102">SUM(BL77:BQ77)</f>
        <v>0</v>
      </c>
      <c r="BS77" s="49"/>
      <c r="BT77" s="49"/>
      <c r="BU77" s="49"/>
      <c r="BV77" s="49"/>
      <c r="BW77" s="49"/>
      <c r="BX77" s="44">
        <f aca="true" t="shared" si="90" ref="BX77:BX102">SUM(BS77:BW77)</f>
        <v>0</v>
      </c>
      <c r="BY77" s="49">
        <v>0</v>
      </c>
      <c r="BZ77" s="49">
        <v>0</v>
      </c>
      <c r="CA77" s="49">
        <v>0</v>
      </c>
      <c r="CB77" s="49">
        <v>0</v>
      </c>
      <c r="CC77" s="49">
        <v>0</v>
      </c>
      <c r="CD77" s="44">
        <f t="shared" si="74"/>
        <v>0</v>
      </c>
      <c r="CE77" s="44">
        <f t="shared" si="75"/>
        <v>0</v>
      </c>
      <c r="CF77" s="75">
        <f t="shared" si="76"/>
      </c>
      <c r="CG77" s="43"/>
      <c r="CH77" s="49"/>
      <c r="CI77" s="44">
        <f t="shared" si="77"/>
        <v>0</v>
      </c>
      <c r="CJ77" s="44"/>
      <c r="CK77" s="49"/>
      <c r="CL77" s="49"/>
      <c r="CM77" s="49"/>
      <c r="CN77" s="44">
        <f aca="true" t="shared" si="91" ref="CN77:CN102">SUM(CK77:CM77)</f>
        <v>0</v>
      </c>
      <c r="CO77" s="49">
        <v>0</v>
      </c>
      <c r="CP77" s="49">
        <v>0</v>
      </c>
      <c r="CQ77" s="49">
        <v>0</v>
      </c>
      <c r="CR77" s="49">
        <v>0</v>
      </c>
      <c r="CS77" s="49">
        <v>0</v>
      </c>
      <c r="CT77" s="49">
        <v>0</v>
      </c>
      <c r="CU77" s="49">
        <v>0</v>
      </c>
      <c r="CV77" s="49">
        <v>0</v>
      </c>
      <c r="CW77" s="49">
        <v>0</v>
      </c>
      <c r="CX77" s="49">
        <v>0</v>
      </c>
      <c r="CY77" s="49">
        <v>0</v>
      </c>
      <c r="CZ77" s="49">
        <v>0</v>
      </c>
      <c r="DA77" s="49">
        <v>0</v>
      </c>
      <c r="DB77" s="49">
        <v>0</v>
      </c>
      <c r="DC77" s="49">
        <v>0</v>
      </c>
      <c r="DD77" s="49">
        <v>0</v>
      </c>
      <c r="DE77" s="44">
        <f aca="true" t="shared" si="92" ref="DE77:DE102">SUM(CO77:DD77)</f>
        <v>0</v>
      </c>
      <c r="DF77" s="44">
        <f t="shared" si="78"/>
        <v>0</v>
      </c>
      <c r="DG77" s="75">
        <f t="shared" si="79"/>
      </c>
    </row>
    <row r="78" spans="1:111" ht="15.75" customHeight="1">
      <c r="A78" s="50"/>
      <c r="B78" s="22" t="s">
        <v>9</v>
      </c>
      <c r="C78" s="1"/>
      <c r="D78" s="49"/>
      <c r="E78" s="49"/>
      <c r="F78" s="49">
        <v>1.880356</v>
      </c>
      <c r="G78" s="49">
        <v>4.755421</v>
      </c>
      <c r="H78" s="49">
        <v>9.062734</v>
      </c>
      <c r="I78" s="49">
        <v>130.868641</v>
      </c>
      <c r="J78" s="49">
        <v>5.190311</v>
      </c>
      <c r="K78" s="49"/>
      <c r="L78" s="49"/>
      <c r="M78" s="49"/>
      <c r="N78" s="49"/>
      <c r="O78" s="44">
        <f t="shared" si="80"/>
        <v>151.757463</v>
      </c>
      <c r="P78" s="44"/>
      <c r="Q78" s="49"/>
      <c r="R78" s="49">
        <v>0</v>
      </c>
      <c r="S78" s="49">
        <v>15.988484262052955</v>
      </c>
      <c r="T78" s="44">
        <f t="shared" si="81"/>
        <v>15.988484262052955</v>
      </c>
      <c r="U78" s="49"/>
      <c r="V78" s="49"/>
      <c r="W78" s="49"/>
      <c r="X78" s="49"/>
      <c r="Y78" s="49"/>
      <c r="Z78" s="44">
        <f t="shared" si="82"/>
        <v>0</v>
      </c>
      <c r="AA78" s="44">
        <f t="shared" si="83"/>
        <v>167.74594726205297</v>
      </c>
      <c r="AB78" s="75">
        <f t="shared" si="71"/>
        <v>0.03234691001225856</v>
      </c>
      <c r="AC78" s="43"/>
      <c r="AD78" s="49">
        <v>20.73613271</v>
      </c>
      <c r="AE78" s="49">
        <v>15.128593039999998</v>
      </c>
      <c r="AF78" s="49">
        <v>38.97471431</v>
      </c>
      <c r="AG78" s="49">
        <v>36.6568915</v>
      </c>
      <c r="AH78" s="49">
        <v>8.034</v>
      </c>
      <c r="AI78" s="44">
        <f t="shared" si="84"/>
        <v>119.53033156000001</v>
      </c>
      <c r="AJ78" s="49"/>
      <c r="AK78" s="49"/>
      <c r="AL78" s="49"/>
      <c r="AM78" s="49"/>
      <c r="AN78" s="49"/>
      <c r="AO78" s="44">
        <f t="shared" si="85"/>
        <v>0</v>
      </c>
      <c r="AP78" s="49">
        <v>34.19399191663118</v>
      </c>
      <c r="AQ78" s="49">
        <v>57.33033993008204</v>
      </c>
      <c r="AR78" s="49">
        <v>37.50840929925383</v>
      </c>
      <c r="AS78" s="49">
        <v>26.299381926120503</v>
      </c>
      <c r="AT78" s="49">
        <v>3.149040595055766</v>
      </c>
      <c r="AU78" s="44">
        <f t="shared" si="86"/>
        <v>158.4811636671433</v>
      </c>
      <c r="AV78" s="49"/>
      <c r="AW78" s="49"/>
      <c r="AX78" s="49"/>
      <c r="AY78" s="49"/>
      <c r="AZ78" s="49"/>
      <c r="BA78" s="44">
        <f t="shared" si="87"/>
        <v>0</v>
      </c>
      <c r="BB78" s="44">
        <f t="shared" si="88"/>
        <v>278.0114952271433</v>
      </c>
      <c r="BC78" s="75">
        <f t="shared" si="72"/>
        <v>0.039732517928173686</v>
      </c>
      <c r="BD78" s="43"/>
      <c r="BE78" s="49">
        <v>77.10330716232963</v>
      </c>
      <c r="BF78" s="49">
        <v>76.26582082</v>
      </c>
      <c r="BG78" s="49">
        <v>75.67254159000001</v>
      </c>
      <c r="BH78" s="49">
        <v>77</v>
      </c>
      <c r="BI78" s="49">
        <v>78</v>
      </c>
      <c r="BJ78" s="49">
        <v>15.25</v>
      </c>
      <c r="BK78" s="44">
        <f t="shared" si="73"/>
        <v>399.2916695723296</v>
      </c>
      <c r="BL78" s="49"/>
      <c r="BM78" s="49"/>
      <c r="BN78" s="49"/>
      <c r="BO78" s="49"/>
      <c r="BP78" s="49"/>
      <c r="BQ78" s="49"/>
      <c r="BR78" s="44">
        <f t="shared" si="89"/>
        <v>0</v>
      </c>
      <c r="BS78" s="49">
        <v>3.247552667599251</v>
      </c>
      <c r="BT78" s="49">
        <v>0</v>
      </c>
      <c r="BU78" s="49">
        <v>16.2055411965284</v>
      </c>
      <c r="BV78" s="49">
        <v>1.1382948550974277</v>
      </c>
      <c r="BW78" s="49">
        <v>0</v>
      </c>
      <c r="BX78" s="44">
        <f t="shared" si="90"/>
        <v>20.59138871922508</v>
      </c>
      <c r="BY78" s="49"/>
      <c r="BZ78" s="49"/>
      <c r="CA78" s="49"/>
      <c r="CB78" s="49"/>
      <c r="CC78" s="49"/>
      <c r="CD78" s="44">
        <f t="shared" si="74"/>
        <v>0</v>
      </c>
      <c r="CE78" s="44">
        <f t="shared" si="75"/>
        <v>419.8830582915547</v>
      </c>
      <c r="CF78" s="75">
        <f t="shared" si="76"/>
        <v>0.04842400012149383</v>
      </c>
      <c r="CG78" s="43"/>
      <c r="CH78" s="49"/>
      <c r="CI78" s="44">
        <f t="shared" si="77"/>
        <v>0</v>
      </c>
      <c r="CJ78" s="44"/>
      <c r="CK78" s="49">
        <v>2.946412296911944</v>
      </c>
      <c r="CL78" s="49">
        <v>1.992551053333358</v>
      </c>
      <c r="CM78" s="49">
        <v>0</v>
      </c>
      <c r="CN78" s="44">
        <f t="shared" si="91"/>
        <v>4.938963350245302</v>
      </c>
      <c r="CO78" s="49"/>
      <c r="CP78" s="49"/>
      <c r="CQ78" s="49"/>
      <c r="CR78" s="49"/>
      <c r="CS78" s="49"/>
      <c r="CT78" s="49"/>
      <c r="CU78" s="49"/>
      <c r="CV78" s="49"/>
      <c r="CW78" s="49"/>
      <c r="CX78" s="49"/>
      <c r="CY78" s="49"/>
      <c r="CZ78" s="49"/>
      <c r="DA78" s="49"/>
      <c r="DB78" s="49"/>
      <c r="DC78" s="49"/>
      <c r="DD78" s="49"/>
      <c r="DE78" s="44">
        <f t="shared" si="92"/>
        <v>0</v>
      </c>
      <c r="DF78" s="44">
        <f t="shared" si="78"/>
        <v>4.938963350245302</v>
      </c>
      <c r="DG78" s="75">
        <f t="shared" si="79"/>
        <v>0.007922062442501977</v>
      </c>
    </row>
    <row r="79" spans="1:111" s="40" customFormat="1" ht="15.75" customHeight="1">
      <c r="A79" s="50"/>
      <c r="B79" s="22" t="s">
        <v>63</v>
      </c>
      <c r="C79" s="1"/>
      <c r="D79" s="49"/>
      <c r="E79" s="49"/>
      <c r="F79" s="49"/>
      <c r="G79" s="49"/>
      <c r="H79" s="49"/>
      <c r="I79" s="49"/>
      <c r="J79" s="49"/>
      <c r="K79" s="49"/>
      <c r="L79" s="49"/>
      <c r="M79" s="49"/>
      <c r="N79" s="49"/>
      <c r="O79" s="44">
        <f t="shared" si="80"/>
        <v>0</v>
      </c>
      <c r="P79" s="44"/>
      <c r="Q79" s="49"/>
      <c r="R79" s="49"/>
      <c r="S79" s="49"/>
      <c r="T79" s="44">
        <f t="shared" si="81"/>
        <v>0</v>
      </c>
      <c r="U79" s="49"/>
      <c r="V79" s="49"/>
      <c r="W79" s="49"/>
      <c r="X79" s="49"/>
      <c r="Y79" s="49"/>
      <c r="Z79" s="44">
        <f t="shared" si="82"/>
        <v>0</v>
      </c>
      <c r="AA79" s="44">
        <f t="shared" si="83"/>
        <v>0</v>
      </c>
      <c r="AB79" s="75">
        <f t="shared" si="71"/>
      </c>
      <c r="AC79" s="43"/>
      <c r="AD79" s="49"/>
      <c r="AE79" s="49"/>
      <c r="AF79" s="49"/>
      <c r="AG79" s="49"/>
      <c r="AH79" s="49"/>
      <c r="AI79" s="44">
        <f t="shared" si="84"/>
        <v>0</v>
      </c>
      <c r="AJ79" s="49"/>
      <c r="AK79" s="49"/>
      <c r="AL79" s="49"/>
      <c r="AM79" s="49"/>
      <c r="AN79" s="49"/>
      <c r="AO79" s="44">
        <f t="shared" si="85"/>
        <v>0</v>
      </c>
      <c r="AP79" s="49"/>
      <c r="AQ79" s="49"/>
      <c r="AR79" s="49"/>
      <c r="AS79" s="49"/>
      <c r="AT79" s="49"/>
      <c r="AU79" s="44">
        <f t="shared" si="86"/>
        <v>0</v>
      </c>
      <c r="AV79" s="49"/>
      <c r="AW79" s="49"/>
      <c r="AX79" s="49"/>
      <c r="AY79" s="49"/>
      <c r="AZ79" s="49"/>
      <c r="BA79" s="44">
        <f t="shared" si="87"/>
        <v>0</v>
      </c>
      <c r="BB79" s="44">
        <f t="shared" si="88"/>
        <v>0</v>
      </c>
      <c r="BC79" s="75">
        <f t="shared" si="72"/>
      </c>
      <c r="BD79" s="43"/>
      <c r="BE79" s="49">
        <v>2</v>
      </c>
      <c r="BF79" s="49"/>
      <c r="BG79" s="49"/>
      <c r="BH79" s="49"/>
      <c r="BI79" s="49"/>
      <c r="BJ79" s="49">
        <v>3</v>
      </c>
      <c r="BK79" s="44">
        <f t="shared" si="73"/>
        <v>5</v>
      </c>
      <c r="BL79" s="49"/>
      <c r="BM79" s="49"/>
      <c r="BN79" s="49"/>
      <c r="BO79" s="49"/>
      <c r="BP79" s="49"/>
      <c r="BQ79" s="49"/>
      <c r="BR79" s="44">
        <f t="shared" si="89"/>
        <v>0</v>
      </c>
      <c r="BS79" s="49"/>
      <c r="BT79" s="49"/>
      <c r="BU79" s="49"/>
      <c r="BV79" s="49"/>
      <c r="BW79" s="49"/>
      <c r="BX79" s="44">
        <f t="shared" si="90"/>
        <v>0</v>
      </c>
      <c r="BY79" s="49"/>
      <c r="BZ79" s="49"/>
      <c r="CA79" s="49"/>
      <c r="CB79" s="49"/>
      <c r="CC79" s="49"/>
      <c r="CD79" s="44">
        <f t="shared" si="74"/>
        <v>0</v>
      </c>
      <c r="CE79" s="44">
        <f t="shared" si="75"/>
        <v>5</v>
      </c>
      <c r="CF79" s="75">
        <f t="shared" si="76"/>
        <v>0.0005766367464136836</v>
      </c>
      <c r="CG79" s="43"/>
      <c r="CH79" s="49"/>
      <c r="CI79" s="44">
        <f t="shared" si="77"/>
        <v>0</v>
      </c>
      <c r="CJ79" s="44"/>
      <c r="CK79" s="49"/>
      <c r="CL79" s="49"/>
      <c r="CM79" s="49"/>
      <c r="CN79" s="44">
        <f t="shared" si="91"/>
        <v>0</v>
      </c>
      <c r="CO79" s="49"/>
      <c r="CP79" s="49"/>
      <c r="CQ79" s="49"/>
      <c r="CR79" s="49"/>
      <c r="CS79" s="49"/>
      <c r="CT79" s="49"/>
      <c r="CU79" s="49"/>
      <c r="CV79" s="49"/>
      <c r="CW79" s="49"/>
      <c r="CX79" s="49"/>
      <c r="CY79" s="49"/>
      <c r="CZ79" s="49"/>
      <c r="DA79" s="49"/>
      <c r="DB79" s="49"/>
      <c r="DC79" s="49"/>
      <c r="DD79" s="49"/>
      <c r="DE79" s="44">
        <f t="shared" si="92"/>
        <v>0</v>
      </c>
      <c r="DF79" s="44">
        <f t="shared" si="78"/>
        <v>0</v>
      </c>
      <c r="DG79" s="75">
        <f t="shared" si="79"/>
      </c>
    </row>
    <row r="80" spans="1:111" ht="15.75" customHeight="1">
      <c r="A80" s="50"/>
      <c r="B80" s="22" t="s">
        <v>10</v>
      </c>
      <c r="C80" s="1"/>
      <c r="D80" s="49"/>
      <c r="E80" s="49">
        <v>1.147407</v>
      </c>
      <c r="F80" s="49"/>
      <c r="G80" s="49"/>
      <c r="H80" s="49">
        <v>3.338879</v>
      </c>
      <c r="I80" s="49">
        <v>3.416107</v>
      </c>
      <c r="J80" s="49">
        <v>4.411262</v>
      </c>
      <c r="K80" s="49">
        <v>4.73754</v>
      </c>
      <c r="L80" s="49"/>
      <c r="M80" s="49">
        <v>9.098395589999999</v>
      </c>
      <c r="N80" s="49">
        <v>1.8072071399999998</v>
      </c>
      <c r="O80" s="44">
        <f t="shared" si="80"/>
        <v>27.956797729999998</v>
      </c>
      <c r="P80" s="44"/>
      <c r="Q80" s="49"/>
      <c r="R80" s="49"/>
      <c r="S80" s="49"/>
      <c r="T80" s="44">
        <f t="shared" si="81"/>
        <v>0</v>
      </c>
      <c r="U80" s="49"/>
      <c r="V80" s="49"/>
      <c r="W80" s="49"/>
      <c r="X80" s="49"/>
      <c r="Y80" s="49"/>
      <c r="Z80" s="44">
        <f t="shared" si="82"/>
        <v>0</v>
      </c>
      <c r="AA80" s="44">
        <f t="shared" si="83"/>
        <v>27.956797729999998</v>
      </c>
      <c r="AB80" s="75">
        <f t="shared" si="71"/>
        <v>0.005390985804208436</v>
      </c>
      <c r="AC80" s="43"/>
      <c r="AD80" s="49">
        <v>8.798152069999999</v>
      </c>
      <c r="AE80" s="49">
        <v>4.351625240000001</v>
      </c>
      <c r="AF80" s="49">
        <v>4.59933788</v>
      </c>
      <c r="AG80" s="49"/>
      <c r="AH80" s="49"/>
      <c r="AI80" s="44">
        <f t="shared" si="84"/>
        <v>17.749115189999998</v>
      </c>
      <c r="AJ80" s="49"/>
      <c r="AK80" s="49"/>
      <c r="AL80" s="49"/>
      <c r="AM80" s="49"/>
      <c r="AN80" s="49"/>
      <c r="AO80" s="44">
        <f t="shared" si="85"/>
        <v>0</v>
      </c>
      <c r="AP80" s="49"/>
      <c r="AQ80" s="49"/>
      <c r="AR80" s="49"/>
      <c r="AS80" s="49"/>
      <c r="AT80" s="49"/>
      <c r="AU80" s="44">
        <f t="shared" si="86"/>
        <v>0</v>
      </c>
      <c r="AV80" s="49"/>
      <c r="AW80" s="49"/>
      <c r="AX80" s="49"/>
      <c r="AY80" s="49"/>
      <c r="AZ80" s="49"/>
      <c r="BA80" s="44">
        <f t="shared" si="87"/>
        <v>0</v>
      </c>
      <c r="BB80" s="44">
        <f t="shared" si="88"/>
        <v>17.749115189999998</v>
      </c>
      <c r="BC80" s="75">
        <f t="shared" si="72"/>
        <v>0.0025366470437480017</v>
      </c>
      <c r="BD80" s="43"/>
      <c r="BE80" s="49"/>
      <c r="BF80" s="49"/>
      <c r="BG80" s="49"/>
      <c r="BH80" s="49"/>
      <c r="BI80" s="49"/>
      <c r="BJ80" s="49"/>
      <c r="BK80" s="44">
        <f t="shared" si="73"/>
        <v>0</v>
      </c>
      <c r="BL80" s="49"/>
      <c r="BM80" s="49"/>
      <c r="BN80" s="49"/>
      <c r="BO80" s="49"/>
      <c r="BP80" s="49"/>
      <c r="BQ80" s="49"/>
      <c r="BR80" s="44">
        <f t="shared" si="89"/>
        <v>0</v>
      </c>
      <c r="BS80" s="49"/>
      <c r="BT80" s="49"/>
      <c r="BU80" s="49"/>
      <c r="BV80" s="49"/>
      <c r="BW80" s="49"/>
      <c r="BX80" s="44">
        <f t="shared" si="90"/>
        <v>0</v>
      </c>
      <c r="BY80" s="49"/>
      <c r="BZ80" s="49"/>
      <c r="CA80" s="49"/>
      <c r="CB80" s="49"/>
      <c r="CC80" s="49"/>
      <c r="CD80" s="44">
        <f t="shared" si="74"/>
        <v>0</v>
      </c>
      <c r="CE80" s="44">
        <f t="shared" si="75"/>
        <v>0</v>
      </c>
      <c r="CF80" s="75">
        <f t="shared" si="76"/>
      </c>
      <c r="CG80" s="43"/>
      <c r="CH80" s="49"/>
      <c r="CI80" s="44">
        <f t="shared" si="77"/>
        <v>0</v>
      </c>
      <c r="CJ80" s="44"/>
      <c r="CK80" s="49"/>
      <c r="CL80" s="49"/>
      <c r="CM80" s="49"/>
      <c r="CN80" s="44">
        <f t="shared" si="91"/>
        <v>0</v>
      </c>
      <c r="CO80" s="49"/>
      <c r="CP80" s="49"/>
      <c r="CQ80" s="49"/>
      <c r="CR80" s="49"/>
      <c r="CS80" s="49"/>
      <c r="CT80" s="49"/>
      <c r="CU80" s="49"/>
      <c r="CV80" s="49"/>
      <c r="CW80" s="49"/>
      <c r="CX80" s="49"/>
      <c r="CY80" s="49"/>
      <c r="CZ80" s="49"/>
      <c r="DA80" s="49"/>
      <c r="DB80" s="49"/>
      <c r="DC80" s="49"/>
      <c r="DD80" s="49"/>
      <c r="DE80" s="44">
        <f t="shared" si="92"/>
        <v>0</v>
      </c>
      <c r="DF80" s="44">
        <f t="shared" si="78"/>
        <v>0</v>
      </c>
      <c r="DG80" s="75">
        <f t="shared" si="79"/>
      </c>
    </row>
    <row r="81" spans="1:111" ht="15.75" customHeight="1">
      <c r="A81" s="50"/>
      <c r="B81" s="22" t="s">
        <v>11</v>
      </c>
      <c r="C81" s="1"/>
      <c r="D81" s="49"/>
      <c r="E81" s="49"/>
      <c r="F81" s="49"/>
      <c r="G81" s="49">
        <v>1.26</v>
      </c>
      <c r="H81" s="49"/>
      <c r="I81" s="49"/>
      <c r="J81" s="49"/>
      <c r="K81" s="49">
        <v>4.84964</v>
      </c>
      <c r="L81" s="49">
        <v>23.129054</v>
      </c>
      <c r="M81" s="49">
        <v>28.63013</v>
      </c>
      <c r="N81" s="49"/>
      <c r="O81" s="44">
        <f t="shared" si="80"/>
        <v>57.868824000000004</v>
      </c>
      <c r="P81" s="44"/>
      <c r="Q81" s="49"/>
      <c r="R81" s="49"/>
      <c r="S81" s="49"/>
      <c r="T81" s="44">
        <f t="shared" si="81"/>
        <v>0</v>
      </c>
      <c r="U81" s="49"/>
      <c r="V81" s="49"/>
      <c r="W81" s="49"/>
      <c r="X81" s="49"/>
      <c r="Y81" s="49"/>
      <c r="Z81" s="44">
        <f t="shared" si="82"/>
        <v>0</v>
      </c>
      <c r="AA81" s="44">
        <f t="shared" si="83"/>
        <v>57.868824000000004</v>
      </c>
      <c r="AB81" s="75">
        <f t="shared" si="71"/>
        <v>0.011159003677859226</v>
      </c>
      <c r="AC81" s="43"/>
      <c r="AD81" s="49"/>
      <c r="AE81" s="49">
        <v>12.54732252</v>
      </c>
      <c r="AF81" s="49"/>
      <c r="AG81" s="49"/>
      <c r="AH81" s="49">
        <v>22.27009</v>
      </c>
      <c r="AI81" s="44">
        <f t="shared" si="84"/>
        <v>34.81741252</v>
      </c>
      <c r="AJ81" s="49"/>
      <c r="AK81" s="49"/>
      <c r="AL81" s="49"/>
      <c r="AM81" s="49"/>
      <c r="AN81" s="49"/>
      <c r="AO81" s="44">
        <f t="shared" si="85"/>
        <v>0</v>
      </c>
      <c r="AP81" s="49"/>
      <c r="AQ81" s="49"/>
      <c r="AR81" s="49"/>
      <c r="AS81" s="49"/>
      <c r="AT81" s="49"/>
      <c r="AU81" s="44">
        <f t="shared" si="86"/>
        <v>0</v>
      </c>
      <c r="AV81" s="49"/>
      <c r="AW81" s="49"/>
      <c r="AX81" s="49"/>
      <c r="AY81" s="49"/>
      <c r="AZ81" s="49"/>
      <c r="BA81" s="44">
        <f t="shared" si="87"/>
        <v>0</v>
      </c>
      <c r="BB81" s="44">
        <f t="shared" si="88"/>
        <v>34.81741252</v>
      </c>
      <c r="BC81" s="75">
        <f t="shared" si="72"/>
        <v>0.004975993766132782</v>
      </c>
      <c r="BD81" s="43"/>
      <c r="BE81" s="49">
        <v>14.40126</v>
      </c>
      <c r="BF81" s="49">
        <v>7.5600000000000005</v>
      </c>
      <c r="BG81" s="49"/>
      <c r="BH81" s="49">
        <v>23</v>
      </c>
      <c r="BI81" s="49"/>
      <c r="BJ81" s="49">
        <v>192.24166666666667</v>
      </c>
      <c r="BK81" s="44">
        <f t="shared" si="73"/>
        <v>237.20292666666668</v>
      </c>
      <c r="BL81" s="49"/>
      <c r="BM81" s="49"/>
      <c r="BN81" s="49"/>
      <c r="BO81" s="49"/>
      <c r="BP81" s="49"/>
      <c r="BQ81" s="49"/>
      <c r="BR81" s="44">
        <f t="shared" si="89"/>
        <v>0</v>
      </c>
      <c r="BS81" s="49"/>
      <c r="BT81" s="49"/>
      <c r="BU81" s="49"/>
      <c r="BV81" s="49"/>
      <c r="BW81" s="49"/>
      <c r="BX81" s="44">
        <f t="shared" si="90"/>
        <v>0</v>
      </c>
      <c r="BY81" s="49"/>
      <c r="BZ81" s="49"/>
      <c r="CA81" s="49"/>
      <c r="CB81" s="49"/>
      <c r="CC81" s="49"/>
      <c r="CD81" s="44">
        <f t="shared" si="74"/>
        <v>0</v>
      </c>
      <c r="CE81" s="44">
        <f t="shared" si="75"/>
        <v>237.20292666666668</v>
      </c>
      <c r="CF81" s="75">
        <f t="shared" si="76"/>
        <v>0.027355984774574054</v>
      </c>
      <c r="CG81" s="43"/>
      <c r="CH81" s="49"/>
      <c r="CI81" s="44">
        <f t="shared" si="77"/>
        <v>0</v>
      </c>
      <c r="CJ81" s="44"/>
      <c r="CK81" s="49"/>
      <c r="CL81" s="49"/>
      <c r="CM81" s="49"/>
      <c r="CN81" s="44">
        <f t="shared" si="91"/>
        <v>0</v>
      </c>
      <c r="CO81" s="49"/>
      <c r="CP81" s="49"/>
      <c r="CQ81" s="49"/>
      <c r="CR81" s="49"/>
      <c r="CS81" s="49"/>
      <c r="CT81" s="49"/>
      <c r="CU81" s="49"/>
      <c r="CV81" s="49"/>
      <c r="CW81" s="49"/>
      <c r="CX81" s="49"/>
      <c r="CY81" s="49"/>
      <c r="CZ81" s="49"/>
      <c r="DA81" s="49"/>
      <c r="DB81" s="49"/>
      <c r="DC81" s="49"/>
      <c r="DD81" s="49"/>
      <c r="DE81" s="44">
        <f t="shared" si="92"/>
        <v>0</v>
      </c>
      <c r="DF81" s="44">
        <f t="shared" si="78"/>
        <v>0</v>
      </c>
      <c r="DG81" s="75">
        <f t="shared" si="79"/>
      </c>
    </row>
    <row r="82" spans="1:111" ht="15.75" customHeight="1">
      <c r="A82" s="50">
        <v>7</v>
      </c>
      <c r="B82" s="22" t="s">
        <v>12</v>
      </c>
      <c r="C82" s="1"/>
      <c r="D82" s="49"/>
      <c r="E82" s="49"/>
      <c r="F82" s="49"/>
      <c r="G82" s="49"/>
      <c r="H82" s="49">
        <v>6.029114</v>
      </c>
      <c r="I82" s="49"/>
      <c r="J82" s="49">
        <v>12.63</v>
      </c>
      <c r="K82" s="49"/>
      <c r="L82" s="49"/>
      <c r="M82" s="49"/>
      <c r="N82" s="49"/>
      <c r="O82" s="44">
        <f t="shared" si="80"/>
        <v>18.659114000000002</v>
      </c>
      <c r="P82" s="44"/>
      <c r="Q82" s="49"/>
      <c r="R82" s="49"/>
      <c r="S82" s="49"/>
      <c r="T82" s="44">
        <f t="shared" si="81"/>
        <v>0</v>
      </c>
      <c r="U82" s="49">
        <v>148.6699766721523</v>
      </c>
      <c r="V82" s="49">
        <v>121.33551038117018</v>
      </c>
      <c r="W82" s="49">
        <v>77.24280152768412</v>
      </c>
      <c r="X82" s="49">
        <v>93.50199760859209</v>
      </c>
      <c r="Y82" s="49">
        <v>90.6611860082644</v>
      </c>
      <c r="Z82" s="44">
        <f t="shared" si="82"/>
        <v>531.4114721978631</v>
      </c>
      <c r="AA82" s="44">
        <f t="shared" si="83"/>
        <v>550.0705861978631</v>
      </c>
      <c r="AB82" s="75">
        <f t="shared" si="71"/>
        <v>0.10607161628969917</v>
      </c>
      <c r="AC82" s="41"/>
      <c r="AD82" s="49">
        <v>34.5276</v>
      </c>
      <c r="AE82" s="49">
        <v>20.10215</v>
      </c>
      <c r="AF82" s="49">
        <v>34.93515</v>
      </c>
      <c r="AG82" s="49">
        <v>6.84255</v>
      </c>
      <c r="AH82" s="49">
        <v>5.8586</v>
      </c>
      <c r="AI82" s="44">
        <f t="shared" si="84"/>
        <v>102.26604999999999</v>
      </c>
      <c r="AJ82" s="49"/>
      <c r="AK82" s="49"/>
      <c r="AL82" s="49"/>
      <c r="AM82" s="49"/>
      <c r="AN82" s="49"/>
      <c r="AO82" s="44">
        <f t="shared" si="85"/>
        <v>0</v>
      </c>
      <c r="AP82" s="49"/>
      <c r="AQ82" s="49"/>
      <c r="AR82" s="49"/>
      <c r="AS82" s="49"/>
      <c r="AT82" s="49"/>
      <c r="AU82" s="44">
        <f t="shared" si="86"/>
        <v>0</v>
      </c>
      <c r="AV82" s="49">
        <v>76.24637181000817</v>
      </c>
      <c r="AW82" s="49">
        <v>25.415457270002722</v>
      </c>
      <c r="AX82" s="49">
        <v>50.830914540005445</v>
      </c>
      <c r="AY82" s="49">
        <v>0</v>
      </c>
      <c r="AZ82" s="49">
        <v>0</v>
      </c>
      <c r="BA82" s="44">
        <f t="shared" si="87"/>
        <v>152.49274362001634</v>
      </c>
      <c r="BB82" s="44">
        <f t="shared" si="88"/>
        <v>254.75879362001632</v>
      </c>
      <c r="BC82" s="75">
        <f t="shared" si="72"/>
        <v>0.03640931583277542</v>
      </c>
      <c r="BD82" s="41"/>
      <c r="BE82" s="49">
        <v>134.53778</v>
      </c>
      <c r="BF82" s="49"/>
      <c r="BG82" s="49"/>
      <c r="BH82" s="49"/>
      <c r="BI82" s="49"/>
      <c r="BJ82" s="49"/>
      <c r="BK82" s="44">
        <f t="shared" si="73"/>
        <v>134.53778</v>
      </c>
      <c r="BL82" s="49"/>
      <c r="BM82" s="49"/>
      <c r="BN82" s="49"/>
      <c r="BO82" s="49"/>
      <c r="BP82" s="49"/>
      <c r="BQ82" s="49"/>
      <c r="BR82" s="44">
        <f t="shared" si="89"/>
        <v>0</v>
      </c>
      <c r="BS82" s="49"/>
      <c r="BT82" s="49"/>
      <c r="BU82" s="49"/>
      <c r="BV82" s="49"/>
      <c r="BW82" s="49"/>
      <c r="BX82" s="44">
        <f t="shared" si="90"/>
        <v>0</v>
      </c>
      <c r="BY82" s="49">
        <v>24.978661480462822</v>
      </c>
      <c r="BZ82" s="49">
        <v>50.74129362670713</v>
      </c>
      <c r="CA82" s="49">
        <v>103.44596927162367</v>
      </c>
      <c r="CB82" s="49">
        <v>103.22782625189681</v>
      </c>
      <c r="CC82" s="49">
        <v>106.7908289074355</v>
      </c>
      <c r="CD82" s="44">
        <f t="shared" si="74"/>
        <v>389.18457953812594</v>
      </c>
      <c r="CE82" s="44">
        <f t="shared" si="75"/>
        <v>523.7223595381259</v>
      </c>
      <c r="CF82" s="75">
        <f t="shared" si="76"/>
        <v>0.060399511485632475</v>
      </c>
      <c r="CG82" s="41"/>
      <c r="CH82" s="49"/>
      <c r="CI82" s="44">
        <f t="shared" si="77"/>
        <v>0</v>
      </c>
      <c r="CJ82" s="44"/>
      <c r="CK82" s="49"/>
      <c r="CL82" s="49"/>
      <c r="CM82" s="49"/>
      <c r="CN82" s="44">
        <f t="shared" si="91"/>
        <v>0</v>
      </c>
      <c r="CO82" s="49">
        <v>53.638243148278285</v>
      </c>
      <c r="CP82" s="49">
        <v>36.81463106113844</v>
      </c>
      <c r="CQ82" s="49">
        <v>36.81463106113844</v>
      </c>
      <c r="CR82" s="49">
        <v>34.0106957132818</v>
      </c>
      <c r="CS82" s="49">
        <v>32.60872803935348</v>
      </c>
      <c r="CT82" s="49">
        <v>21.027477160927617</v>
      </c>
      <c r="CU82" s="49">
        <v>0</v>
      </c>
      <c r="CV82" s="49">
        <v>0</v>
      </c>
      <c r="CW82" s="49">
        <v>1.4019676739283204</v>
      </c>
      <c r="CX82" s="49">
        <v>0</v>
      </c>
      <c r="CY82" s="49"/>
      <c r="CZ82" s="49"/>
      <c r="DA82" s="49"/>
      <c r="DB82" s="49"/>
      <c r="DC82" s="49"/>
      <c r="DD82" s="49"/>
      <c r="DE82" s="44">
        <f t="shared" si="92"/>
        <v>216.31637385804638</v>
      </c>
      <c r="DF82" s="44">
        <f t="shared" si="78"/>
        <v>216.31637385804638</v>
      </c>
      <c r="DG82" s="75">
        <f t="shared" si="79"/>
        <v>0.34696994075769627</v>
      </c>
    </row>
    <row r="83" spans="1:111" ht="15.75" customHeight="1">
      <c r="A83" s="50"/>
      <c r="B83" s="22" t="s">
        <v>13</v>
      </c>
      <c r="C83" s="1"/>
      <c r="D83" s="49"/>
      <c r="E83" s="49"/>
      <c r="F83" s="49"/>
      <c r="G83" s="49"/>
      <c r="H83" s="49"/>
      <c r="I83" s="49"/>
      <c r="J83" s="49">
        <v>5.2604</v>
      </c>
      <c r="K83" s="49">
        <v>5.948</v>
      </c>
      <c r="L83" s="49"/>
      <c r="M83" s="49">
        <v>5.72138</v>
      </c>
      <c r="N83" s="49">
        <v>5.13598</v>
      </c>
      <c r="O83" s="44">
        <f t="shared" si="80"/>
        <v>22.06576</v>
      </c>
      <c r="P83" s="44"/>
      <c r="Q83" s="49"/>
      <c r="R83" s="49"/>
      <c r="S83" s="49"/>
      <c r="T83" s="44">
        <f t="shared" si="81"/>
        <v>0</v>
      </c>
      <c r="U83" s="49"/>
      <c r="V83" s="49"/>
      <c r="W83" s="49"/>
      <c r="X83" s="49"/>
      <c r="Y83" s="49"/>
      <c r="Z83" s="44">
        <f t="shared" si="82"/>
        <v>0</v>
      </c>
      <c r="AA83" s="44">
        <f t="shared" si="83"/>
        <v>22.06576</v>
      </c>
      <c r="AB83" s="75">
        <f t="shared" si="71"/>
        <v>0.004255000879139327</v>
      </c>
      <c r="AC83" s="43"/>
      <c r="AD83" s="49">
        <v>8.5491855</v>
      </c>
      <c r="AE83" s="49">
        <v>34.69248328</v>
      </c>
      <c r="AF83" s="49">
        <v>35.39006</v>
      </c>
      <c r="AG83" s="49">
        <v>60.33076701</v>
      </c>
      <c r="AH83" s="49">
        <v>63.29605662</v>
      </c>
      <c r="AI83" s="44">
        <f t="shared" si="84"/>
        <v>202.25855241</v>
      </c>
      <c r="AJ83" s="49"/>
      <c r="AK83" s="49"/>
      <c r="AL83" s="49"/>
      <c r="AM83" s="49"/>
      <c r="AN83" s="49"/>
      <c r="AO83" s="44">
        <f t="shared" si="85"/>
        <v>0</v>
      </c>
      <c r="AP83" s="49"/>
      <c r="AQ83" s="49"/>
      <c r="AR83" s="49"/>
      <c r="AS83" s="49"/>
      <c r="AT83" s="49"/>
      <c r="AU83" s="44">
        <f t="shared" si="86"/>
        <v>0</v>
      </c>
      <c r="AV83" s="49"/>
      <c r="AW83" s="49"/>
      <c r="AX83" s="49"/>
      <c r="AY83" s="49"/>
      <c r="AZ83" s="49"/>
      <c r="BA83" s="44">
        <f t="shared" si="87"/>
        <v>0</v>
      </c>
      <c r="BB83" s="44">
        <f t="shared" si="88"/>
        <v>202.25855241</v>
      </c>
      <c r="BC83" s="75">
        <f t="shared" si="72"/>
        <v>0.028906148478468285</v>
      </c>
      <c r="BD83" s="43"/>
      <c r="BE83" s="49">
        <v>115.24406384</v>
      </c>
      <c r="BF83" s="49">
        <v>43.2</v>
      </c>
      <c r="BG83" s="49">
        <v>44.400000000000006</v>
      </c>
      <c r="BH83" s="49"/>
      <c r="BI83" s="49"/>
      <c r="BJ83" s="49">
        <v>457.10495268</v>
      </c>
      <c r="BK83" s="44">
        <f t="shared" si="73"/>
        <v>659.94901652</v>
      </c>
      <c r="BL83" s="49"/>
      <c r="BM83" s="49"/>
      <c r="BN83" s="49"/>
      <c r="BO83" s="49"/>
      <c r="BP83" s="49"/>
      <c r="BQ83" s="49"/>
      <c r="BR83" s="44">
        <f t="shared" si="89"/>
        <v>0</v>
      </c>
      <c r="BS83" s="49"/>
      <c r="BT83" s="49"/>
      <c r="BU83" s="49"/>
      <c r="BV83" s="49"/>
      <c r="BW83" s="49"/>
      <c r="BX83" s="44">
        <f t="shared" si="90"/>
        <v>0</v>
      </c>
      <c r="BY83" s="49"/>
      <c r="BZ83" s="49"/>
      <c r="CA83" s="49"/>
      <c r="CB83" s="49"/>
      <c r="CC83" s="49"/>
      <c r="CD83" s="44">
        <f t="shared" si="74"/>
        <v>0</v>
      </c>
      <c r="CE83" s="44">
        <f t="shared" si="75"/>
        <v>659.94901652</v>
      </c>
      <c r="CF83" s="75">
        <f t="shared" si="76"/>
        <v>0.07611017073700063</v>
      </c>
      <c r="CG83" s="43"/>
      <c r="CH83" s="49"/>
      <c r="CI83" s="44">
        <f t="shared" si="77"/>
        <v>0</v>
      </c>
      <c r="CJ83" s="44"/>
      <c r="CK83" s="49"/>
      <c r="CL83" s="49"/>
      <c r="CM83" s="49"/>
      <c r="CN83" s="44">
        <f t="shared" si="91"/>
        <v>0</v>
      </c>
      <c r="CO83" s="49"/>
      <c r="CP83" s="49"/>
      <c r="CQ83" s="49"/>
      <c r="CR83" s="49"/>
      <c r="CS83" s="49"/>
      <c r="CT83" s="49"/>
      <c r="CU83" s="49"/>
      <c r="CV83" s="49"/>
      <c r="CW83" s="49"/>
      <c r="CX83" s="49"/>
      <c r="CY83" s="49"/>
      <c r="CZ83" s="49"/>
      <c r="DA83" s="49"/>
      <c r="DB83" s="49"/>
      <c r="DC83" s="49"/>
      <c r="DD83" s="49"/>
      <c r="DE83" s="44">
        <f t="shared" si="92"/>
        <v>0</v>
      </c>
      <c r="DF83" s="44">
        <f t="shared" si="78"/>
        <v>0</v>
      </c>
      <c r="DG83" s="75">
        <f t="shared" si="79"/>
      </c>
    </row>
    <row r="84" spans="1:111" ht="15.75" customHeight="1">
      <c r="A84" s="50"/>
      <c r="B84" s="22" t="s">
        <v>14</v>
      </c>
      <c r="C84" s="1"/>
      <c r="D84" s="49"/>
      <c r="E84" s="49"/>
      <c r="F84" s="49"/>
      <c r="G84" s="49"/>
      <c r="H84" s="49"/>
      <c r="I84" s="49"/>
      <c r="J84" s="49"/>
      <c r="K84" s="49"/>
      <c r="L84" s="49"/>
      <c r="M84" s="49"/>
      <c r="N84" s="49"/>
      <c r="O84" s="44">
        <f t="shared" si="80"/>
        <v>0</v>
      </c>
      <c r="P84" s="44"/>
      <c r="Q84" s="49"/>
      <c r="R84" s="49"/>
      <c r="S84" s="49"/>
      <c r="T84" s="44">
        <f t="shared" si="81"/>
        <v>0</v>
      </c>
      <c r="U84" s="49"/>
      <c r="V84" s="49"/>
      <c r="W84" s="49"/>
      <c r="X84" s="49"/>
      <c r="Y84" s="49"/>
      <c r="Z84" s="44">
        <f t="shared" si="82"/>
        <v>0</v>
      </c>
      <c r="AA84" s="44">
        <f t="shared" si="83"/>
        <v>0</v>
      </c>
      <c r="AB84" s="75">
        <f t="shared" si="71"/>
      </c>
      <c r="AC84" s="43"/>
      <c r="AD84" s="49"/>
      <c r="AE84" s="49"/>
      <c r="AF84" s="49"/>
      <c r="AG84" s="49">
        <v>2</v>
      </c>
      <c r="AH84" s="49">
        <v>1</v>
      </c>
      <c r="AI84" s="44">
        <f t="shared" si="84"/>
        <v>3</v>
      </c>
      <c r="AJ84" s="49"/>
      <c r="AK84" s="49"/>
      <c r="AL84" s="49"/>
      <c r="AM84" s="49"/>
      <c r="AN84" s="49"/>
      <c r="AO84" s="44">
        <f t="shared" si="85"/>
        <v>0</v>
      </c>
      <c r="AP84" s="49"/>
      <c r="AQ84" s="49"/>
      <c r="AR84" s="49"/>
      <c r="AS84" s="49"/>
      <c r="AT84" s="49"/>
      <c r="AU84" s="44">
        <f t="shared" si="86"/>
        <v>0</v>
      </c>
      <c r="AV84" s="49"/>
      <c r="AW84" s="49"/>
      <c r="AX84" s="49"/>
      <c r="AY84" s="49"/>
      <c r="AZ84" s="49"/>
      <c r="BA84" s="44">
        <f t="shared" si="87"/>
        <v>0</v>
      </c>
      <c r="BB84" s="44">
        <f t="shared" si="88"/>
        <v>3</v>
      </c>
      <c r="BC84" s="75">
        <f t="shared" si="72"/>
        <v>0.00042875045036225306</v>
      </c>
      <c r="BD84" s="43"/>
      <c r="BE84" s="49">
        <v>1</v>
      </c>
      <c r="BF84" s="49"/>
      <c r="BG84" s="49"/>
      <c r="BH84" s="49"/>
      <c r="BI84" s="49"/>
      <c r="BJ84" s="49"/>
      <c r="BK84" s="44">
        <f t="shared" si="73"/>
        <v>1</v>
      </c>
      <c r="BL84" s="49"/>
      <c r="BM84" s="49"/>
      <c r="BN84" s="49"/>
      <c r="BO84" s="49"/>
      <c r="BP84" s="49"/>
      <c r="BQ84" s="49"/>
      <c r="BR84" s="44">
        <f t="shared" si="89"/>
        <v>0</v>
      </c>
      <c r="BS84" s="49"/>
      <c r="BT84" s="49"/>
      <c r="BU84" s="49"/>
      <c r="BV84" s="49"/>
      <c r="BW84" s="49"/>
      <c r="BX84" s="44">
        <f t="shared" si="90"/>
        <v>0</v>
      </c>
      <c r="BY84" s="49"/>
      <c r="BZ84" s="49"/>
      <c r="CA84" s="49"/>
      <c r="CB84" s="49"/>
      <c r="CC84" s="49"/>
      <c r="CD84" s="44">
        <f t="shared" si="74"/>
        <v>0</v>
      </c>
      <c r="CE84" s="44">
        <f t="shared" si="75"/>
        <v>1</v>
      </c>
      <c r="CF84" s="75">
        <f t="shared" si="76"/>
        <v>0.00011532734928273673</v>
      </c>
      <c r="CG84" s="43"/>
      <c r="CH84" s="49"/>
      <c r="CI84" s="44">
        <f t="shared" si="77"/>
        <v>0</v>
      </c>
      <c r="CJ84" s="44"/>
      <c r="CK84" s="49"/>
      <c r="CL84" s="49"/>
      <c r="CM84" s="49"/>
      <c r="CN84" s="44">
        <f t="shared" si="91"/>
        <v>0</v>
      </c>
      <c r="CO84" s="49"/>
      <c r="CP84" s="49"/>
      <c r="CQ84" s="49"/>
      <c r="CR84" s="49"/>
      <c r="CS84" s="49"/>
      <c r="CT84" s="49"/>
      <c r="CU84" s="49"/>
      <c r="CV84" s="49"/>
      <c r="CW84" s="49"/>
      <c r="CX84" s="49"/>
      <c r="CY84" s="49"/>
      <c r="CZ84" s="49"/>
      <c r="DA84" s="49"/>
      <c r="DB84" s="49"/>
      <c r="DC84" s="49"/>
      <c r="DD84" s="49"/>
      <c r="DE84" s="44">
        <f t="shared" si="92"/>
        <v>0</v>
      </c>
      <c r="DF84" s="44">
        <f t="shared" si="78"/>
        <v>0</v>
      </c>
      <c r="DG84" s="75">
        <f t="shared" si="79"/>
      </c>
    </row>
    <row r="85" spans="1:111" ht="15.75" customHeight="1">
      <c r="A85" s="50"/>
      <c r="B85" s="22" t="s">
        <v>15</v>
      </c>
      <c r="C85" s="1"/>
      <c r="D85" s="49"/>
      <c r="E85" s="49"/>
      <c r="F85" s="49">
        <v>0.51075</v>
      </c>
      <c r="G85" s="49">
        <v>0.62375</v>
      </c>
      <c r="H85" s="49">
        <v>0.65</v>
      </c>
      <c r="I85" s="49">
        <v>0.83146</v>
      </c>
      <c r="J85" s="49">
        <v>7.902</v>
      </c>
      <c r="K85" s="49">
        <v>8.3112</v>
      </c>
      <c r="L85" s="49">
        <v>3.84132</v>
      </c>
      <c r="M85" s="49">
        <v>3.54</v>
      </c>
      <c r="N85" s="49">
        <v>3.6308625</v>
      </c>
      <c r="O85" s="44">
        <f t="shared" si="80"/>
        <v>29.8413425</v>
      </c>
      <c r="P85" s="44"/>
      <c r="Q85" s="49"/>
      <c r="R85" s="49"/>
      <c r="S85" s="49"/>
      <c r="T85" s="44">
        <f t="shared" si="81"/>
        <v>0</v>
      </c>
      <c r="U85" s="49"/>
      <c r="V85" s="49"/>
      <c r="W85" s="49"/>
      <c r="X85" s="49"/>
      <c r="Y85" s="49"/>
      <c r="Z85" s="44">
        <f t="shared" si="82"/>
        <v>0</v>
      </c>
      <c r="AA85" s="44">
        <f t="shared" si="83"/>
        <v>29.8413425</v>
      </c>
      <c r="AB85" s="75">
        <f t="shared" si="71"/>
        <v>0.005754387728870329</v>
      </c>
      <c r="AC85" s="43"/>
      <c r="AD85" s="49">
        <v>4.885562</v>
      </c>
      <c r="AE85" s="49">
        <v>3.48362</v>
      </c>
      <c r="AF85" s="49">
        <v>2.98494</v>
      </c>
      <c r="AG85" s="49">
        <v>0.7467</v>
      </c>
      <c r="AH85" s="49">
        <v>3.2814</v>
      </c>
      <c r="AI85" s="44">
        <f t="shared" si="84"/>
        <v>15.382222</v>
      </c>
      <c r="AJ85" s="49"/>
      <c r="AK85" s="49"/>
      <c r="AL85" s="49"/>
      <c r="AM85" s="49"/>
      <c r="AN85" s="49"/>
      <c r="AO85" s="44">
        <f t="shared" si="85"/>
        <v>0</v>
      </c>
      <c r="AP85" s="49"/>
      <c r="AQ85" s="49"/>
      <c r="AR85" s="49"/>
      <c r="AS85" s="49"/>
      <c r="AT85" s="49"/>
      <c r="AU85" s="44">
        <f t="shared" si="86"/>
        <v>0</v>
      </c>
      <c r="AV85" s="49"/>
      <c r="AW85" s="49"/>
      <c r="AX85" s="49"/>
      <c r="AY85" s="49"/>
      <c r="AZ85" s="49"/>
      <c r="BA85" s="44">
        <f t="shared" si="87"/>
        <v>0</v>
      </c>
      <c r="BB85" s="44">
        <f t="shared" si="88"/>
        <v>15.382222</v>
      </c>
      <c r="BC85" s="75">
        <f t="shared" si="72"/>
        <v>0.0021983782033573856</v>
      </c>
      <c r="BD85" s="43"/>
      <c r="BE85" s="49">
        <v>3.20139</v>
      </c>
      <c r="BF85" s="49"/>
      <c r="BG85" s="49"/>
      <c r="BH85" s="49"/>
      <c r="BI85" s="49"/>
      <c r="BJ85" s="49">
        <v>13.62</v>
      </c>
      <c r="BK85" s="44">
        <f t="shared" si="73"/>
        <v>16.82139</v>
      </c>
      <c r="BL85" s="49"/>
      <c r="BM85" s="49"/>
      <c r="BN85" s="49"/>
      <c r="BO85" s="49"/>
      <c r="BP85" s="49"/>
      <c r="BQ85" s="49"/>
      <c r="BR85" s="44">
        <f t="shared" si="89"/>
        <v>0</v>
      </c>
      <c r="BS85" s="49"/>
      <c r="BT85" s="49"/>
      <c r="BU85" s="49"/>
      <c r="BV85" s="49"/>
      <c r="BW85" s="49"/>
      <c r="BX85" s="44">
        <f t="shared" si="90"/>
        <v>0</v>
      </c>
      <c r="BY85" s="49"/>
      <c r="BZ85" s="49"/>
      <c r="CA85" s="49"/>
      <c r="CB85" s="49"/>
      <c r="CC85" s="49"/>
      <c r="CD85" s="44">
        <f t="shared" si="74"/>
        <v>0</v>
      </c>
      <c r="CE85" s="44">
        <f t="shared" si="75"/>
        <v>16.82139</v>
      </c>
      <c r="CF85" s="75">
        <f t="shared" si="76"/>
        <v>0.0019399663199511348</v>
      </c>
      <c r="CG85" s="43"/>
      <c r="CH85" s="49"/>
      <c r="CI85" s="44">
        <f t="shared" si="77"/>
        <v>0</v>
      </c>
      <c r="CJ85" s="44"/>
      <c r="CK85" s="49"/>
      <c r="CL85" s="49"/>
      <c r="CM85" s="49"/>
      <c r="CN85" s="44">
        <f t="shared" si="91"/>
        <v>0</v>
      </c>
      <c r="CO85" s="49"/>
      <c r="CP85" s="49"/>
      <c r="CQ85" s="49"/>
      <c r="CR85" s="49"/>
      <c r="CS85" s="49"/>
      <c r="CT85" s="49"/>
      <c r="CU85" s="49"/>
      <c r="CV85" s="49"/>
      <c r="CW85" s="49"/>
      <c r="CX85" s="49"/>
      <c r="CY85" s="49"/>
      <c r="CZ85" s="49"/>
      <c r="DA85" s="49"/>
      <c r="DB85" s="49"/>
      <c r="DC85" s="49"/>
      <c r="DD85" s="49"/>
      <c r="DE85" s="44">
        <f t="shared" si="92"/>
        <v>0</v>
      </c>
      <c r="DF85" s="44">
        <f t="shared" si="78"/>
        <v>0</v>
      </c>
      <c r="DG85" s="75">
        <f t="shared" si="79"/>
      </c>
    </row>
    <row r="86" spans="1:111" ht="15.75" customHeight="1">
      <c r="A86" s="50"/>
      <c r="B86" s="22" t="s">
        <v>16</v>
      </c>
      <c r="C86" s="1"/>
      <c r="D86" s="49"/>
      <c r="E86" s="49"/>
      <c r="F86" s="49"/>
      <c r="G86" s="49"/>
      <c r="H86" s="49"/>
      <c r="I86" s="49"/>
      <c r="J86" s="49"/>
      <c r="K86" s="49"/>
      <c r="L86" s="49"/>
      <c r="M86" s="49"/>
      <c r="N86" s="49"/>
      <c r="O86" s="44">
        <f t="shared" si="80"/>
        <v>0</v>
      </c>
      <c r="P86" s="44"/>
      <c r="Q86" s="49">
        <v>0</v>
      </c>
      <c r="R86" s="49">
        <v>0</v>
      </c>
      <c r="S86" s="49">
        <v>20.227236169901964</v>
      </c>
      <c r="T86" s="44">
        <f t="shared" si="81"/>
        <v>20.227236169901964</v>
      </c>
      <c r="U86" s="49">
        <v>58.50700602877477</v>
      </c>
      <c r="V86" s="49">
        <v>47.7499061766202</v>
      </c>
      <c r="W86" s="49">
        <v>30.39783254036238</v>
      </c>
      <c r="X86" s="49">
        <v>36.796413507563805</v>
      </c>
      <c r="Y86" s="49">
        <v>35.67845152796716</v>
      </c>
      <c r="Z86" s="44">
        <f t="shared" si="82"/>
        <v>209.1296097812883</v>
      </c>
      <c r="AA86" s="44">
        <f t="shared" si="83"/>
        <v>229.35684595119028</v>
      </c>
      <c r="AB86" s="75">
        <f t="shared" si="71"/>
        <v>0.04422750819182923</v>
      </c>
      <c r="AC86" s="41"/>
      <c r="AD86" s="49"/>
      <c r="AE86" s="49"/>
      <c r="AF86" s="49"/>
      <c r="AG86" s="49"/>
      <c r="AH86" s="49"/>
      <c r="AI86" s="44">
        <f t="shared" si="84"/>
        <v>0</v>
      </c>
      <c r="AJ86" s="49"/>
      <c r="AK86" s="49"/>
      <c r="AL86" s="49"/>
      <c r="AM86" s="49"/>
      <c r="AN86" s="49"/>
      <c r="AO86" s="44">
        <f t="shared" si="85"/>
        <v>0</v>
      </c>
      <c r="AP86" s="49">
        <v>50.75148760806582</v>
      </c>
      <c r="AQ86" s="49">
        <v>92.39220465164303</v>
      </c>
      <c r="AR86" s="49">
        <v>78.41184464360899</v>
      </c>
      <c r="AS86" s="49">
        <v>75.29183590876987</v>
      </c>
      <c r="AT86" s="49">
        <v>53.21807272771707</v>
      </c>
      <c r="AU86" s="44">
        <f t="shared" si="86"/>
        <v>350.0654455398048</v>
      </c>
      <c r="AV86" s="49">
        <v>31.61104350195259</v>
      </c>
      <c r="AW86" s="49">
        <v>10.537014500650864</v>
      </c>
      <c r="AX86" s="49">
        <v>21.074029001301728</v>
      </c>
      <c r="AY86" s="49">
        <v>0</v>
      </c>
      <c r="AZ86" s="49">
        <v>0</v>
      </c>
      <c r="BA86" s="44">
        <f t="shared" si="87"/>
        <v>63.22208700390519</v>
      </c>
      <c r="BB86" s="44">
        <f t="shared" si="88"/>
        <v>413.28753254371</v>
      </c>
      <c r="BC86" s="75">
        <f t="shared" si="72"/>
        <v>0.05906573856907332</v>
      </c>
      <c r="BD86" s="41"/>
      <c r="BE86" s="49">
        <v>4.2532</v>
      </c>
      <c r="BF86" s="49">
        <v>12.96</v>
      </c>
      <c r="BG86" s="49">
        <v>31.080000000000005</v>
      </c>
      <c r="BH86" s="49">
        <v>32.199999999999996</v>
      </c>
      <c r="BI86" s="49">
        <v>33.6</v>
      </c>
      <c r="BJ86" s="49"/>
      <c r="BK86" s="44">
        <f t="shared" si="73"/>
        <v>114.0932</v>
      </c>
      <c r="BL86" s="49"/>
      <c r="BM86" s="49"/>
      <c r="BN86" s="49"/>
      <c r="BO86" s="49"/>
      <c r="BP86" s="49"/>
      <c r="BQ86" s="49"/>
      <c r="BR86" s="44">
        <f t="shared" si="89"/>
        <v>0</v>
      </c>
      <c r="BS86" s="49">
        <v>55.31640249669471</v>
      </c>
      <c r="BT86" s="49">
        <v>47.516503868823584</v>
      </c>
      <c r="BU86" s="49">
        <v>97.46942978566533</v>
      </c>
      <c r="BV86" s="49">
        <v>48.72377349784733</v>
      </c>
      <c r="BW86" s="49">
        <v>0</v>
      </c>
      <c r="BX86" s="44">
        <f t="shared" si="90"/>
        <v>249.02610964903096</v>
      </c>
      <c r="BY86" s="49">
        <v>8.636811214908954</v>
      </c>
      <c r="BZ86" s="49">
        <v>9.69577010622155</v>
      </c>
      <c r="CA86" s="49">
        <v>27.919338012139608</v>
      </c>
      <c r="CB86" s="49">
        <v>27.843911229135056</v>
      </c>
      <c r="CC86" s="49">
        <v>29.07588201820941</v>
      </c>
      <c r="CD86" s="44">
        <f t="shared" si="74"/>
        <v>103.17171258061458</v>
      </c>
      <c r="CE86" s="44">
        <f t="shared" si="75"/>
        <v>466.2910222296455</v>
      </c>
      <c r="CF86" s="75">
        <f t="shared" si="76"/>
        <v>0.05377610758808268</v>
      </c>
      <c r="CG86" s="41"/>
      <c r="CH86" s="49"/>
      <c r="CI86" s="44">
        <f t="shared" si="77"/>
        <v>0</v>
      </c>
      <c r="CJ86" s="44"/>
      <c r="CK86" s="49">
        <v>9.354859042695466</v>
      </c>
      <c r="CL86" s="49">
        <v>6.326349594333351</v>
      </c>
      <c r="CM86" s="49">
        <v>0</v>
      </c>
      <c r="CN86" s="44">
        <f t="shared" si="91"/>
        <v>15.681208637028817</v>
      </c>
      <c r="CO86" s="49">
        <v>13.104708362614193</v>
      </c>
      <c r="CP86" s="49">
        <v>7.79198875614898</v>
      </c>
      <c r="CQ86" s="49">
        <v>7.79198875614898</v>
      </c>
      <c r="CR86" s="49">
        <v>6.906535488404778</v>
      </c>
      <c r="CS86" s="49">
        <v>6.463808854532677</v>
      </c>
      <c r="CT86" s="49">
        <v>1.6823612087139843</v>
      </c>
      <c r="CU86" s="49">
        <v>0</v>
      </c>
      <c r="CV86" s="49">
        <v>0</v>
      </c>
      <c r="CW86" s="49">
        <v>0.44272663387210115</v>
      </c>
      <c r="CX86" s="49">
        <v>0</v>
      </c>
      <c r="CY86" s="49"/>
      <c r="CZ86" s="49"/>
      <c r="DA86" s="49"/>
      <c r="DB86" s="49"/>
      <c r="DC86" s="49"/>
      <c r="DD86" s="49"/>
      <c r="DE86" s="44">
        <f t="shared" si="92"/>
        <v>44.184118060435694</v>
      </c>
      <c r="DF86" s="44">
        <f t="shared" si="78"/>
        <v>59.86532669746451</v>
      </c>
      <c r="DG86" s="75">
        <f t="shared" si="79"/>
        <v>0.09602356255883934</v>
      </c>
    </row>
    <row r="87" spans="1:111" ht="15.75" customHeight="1">
      <c r="A87" s="50"/>
      <c r="B87" s="22" t="s">
        <v>17</v>
      </c>
      <c r="C87" s="1"/>
      <c r="D87" s="49"/>
      <c r="E87" s="49"/>
      <c r="F87" s="49"/>
      <c r="G87" s="49"/>
      <c r="H87" s="49"/>
      <c r="I87" s="49"/>
      <c r="J87" s="49"/>
      <c r="K87" s="49"/>
      <c r="L87" s="49"/>
      <c r="M87" s="49"/>
      <c r="N87" s="49"/>
      <c r="O87" s="44">
        <f t="shared" si="80"/>
        <v>0</v>
      </c>
      <c r="P87" s="44"/>
      <c r="Q87" s="49"/>
      <c r="R87" s="49"/>
      <c r="S87" s="49"/>
      <c r="T87" s="44">
        <f t="shared" si="81"/>
        <v>0</v>
      </c>
      <c r="U87" s="49"/>
      <c r="V87" s="49"/>
      <c r="W87" s="49"/>
      <c r="X87" s="49"/>
      <c r="Y87" s="49"/>
      <c r="Z87" s="44">
        <f t="shared" si="82"/>
        <v>0</v>
      </c>
      <c r="AA87" s="44">
        <f t="shared" si="83"/>
        <v>0</v>
      </c>
      <c r="AB87" s="75">
        <f t="shared" si="71"/>
      </c>
      <c r="AC87" s="43"/>
      <c r="AD87" s="49">
        <v>9.347826</v>
      </c>
      <c r="AE87" s="49">
        <v>9.067392</v>
      </c>
      <c r="AF87" s="49">
        <v>9.067392</v>
      </c>
      <c r="AG87" s="49">
        <v>8.684463</v>
      </c>
      <c r="AH87" s="49">
        <v>17.368928</v>
      </c>
      <c r="AI87" s="44">
        <f t="shared" si="84"/>
        <v>53.536001</v>
      </c>
      <c r="AJ87" s="49"/>
      <c r="AK87" s="49"/>
      <c r="AL87" s="49"/>
      <c r="AM87" s="49"/>
      <c r="AN87" s="49"/>
      <c r="AO87" s="44">
        <f t="shared" si="85"/>
        <v>0</v>
      </c>
      <c r="AP87" s="49"/>
      <c r="AQ87" s="49"/>
      <c r="AR87" s="49"/>
      <c r="AS87" s="49"/>
      <c r="AT87" s="49"/>
      <c r="AU87" s="44">
        <f t="shared" si="86"/>
        <v>0</v>
      </c>
      <c r="AV87" s="49"/>
      <c r="AW87" s="49"/>
      <c r="AX87" s="49"/>
      <c r="AY87" s="49"/>
      <c r="AZ87" s="49"/>
      <c r="BA87" s="44">
        <f t="shared" si="87"/>
        <v>0</v>
      </c>
      <c r="BB87" s="44">
        <f t="shared" si="88"/>
        <v>53.536001</v>
      </c>
      <c r="BC87" s="75">
        <f t="shared" si="72"/>
        <v>0.00765119484644801</v>
      </c>
      <c r="BD87" s="43"/>
      <c r="BE87" s="49">
        <v>18.759418</v>
      </c>
      <c r="BF87" s="49">
        <v>19.166666</v>
      </c>
      <c r="BG87" s="49"/>
      <c r="BH87" s="49"/>
      <c r="BI87" s="49"/>
      <c r="BJ87" s="49">
        <v>57</v>
      </c>
      <c r="BK87" s="44">
        <f t="shared" si="73"/>
        <v>94.926084</v>
      </c>
      <c r="BL87" s="49"/>
      <c r="BM87" s="49"/>
      <c r="BN87" s="49"/>
      <c r="BO87" s="49"/>
      <c r="BP87" s="49"/>
      <c r="BQ87" s="49"/>
      <c r="BR87" s="44">
        <f t="shared" si="89"/>
        <v>0</v>
      </c>
      <c r="BS87" s="49"/>
      <c r="BT87" s="49"/>
      <c r="BU87" s="49"/>
      <c r="BV87" s="49"/>
      <c r="BW87" s="49"/>
      <c r="BX87" s="44">
        <f t="shared" si="90"/>
        <v>0</v>
      </c>
      <c r="BY87" s="49"/>
      <c r="BZ87" s="49"/>
      <c r="CA87" s="49"/>
      <c r="CB87" s="49"/>
      <c r="CC87" s="49"/>
      <c r="CD87" s="44">
        <f t="shared" si="74"/>
        <v>0</v>
      </c>
      <c r="CE87" s="44">
        <f t="shared" si="75"/>
        <v>94.926084</v>
      </c>
      <c r="CF87" s="75">
        <f t="shared" si="76"/>
        <v>0.010947573645510408</v>
      </c>
      <c r="CG87" s="43"/>
      <c r="CH87" s="49"/>
      <c r="CI87" s="44">
        <f t="shared" si="77"/>
        <v>0</v>
      </c>
      <c r="CJ87" s="44"/>
      <c r="CK87" s="49"/>
      <c r="CL87" s="49"/>
      <c r="CM87" s="49"/>
      <c r="CN87" s="44">
        <f t="shared" si="91"/>
        <v>0</v>
      </c>
      <c r="CO87" s="49"/>
      <c r="CP87" s="49"/>
      <c r="CQ87" s="49"/>
      <c r="CR87" s="49"/>
      <c r="CS87" s="49"/>
      <c r="CT87" s="49"/>
      <c r="CU87" s="49"/>
      <c r="CV87" s="49"/>
      <c r="CW87" s="49"/>
      <c r="CX87" s="49"/>
      <c r="CY87" s="49"/>
      <c r="CZ87" s="49"/>
      <c r="DA87" s="49"/>
      <c r="DB87" s="49"/>
      <c r="DC87" s="49"/>
      <c r="DD87" s="49"/>
      <c r="DE87" s="44">
        <f t="shared" si="92"/>
        <v>0</v>
      </c>
      <c r="DF87" s="44">
        <f t="shared" si="78"/>
        <v>0</v>
      </c>
      <c r="DG87" s="75">
        <f t="shared" si="79"/>
      </c>
    </row>
    <row r="88" spans="1:111" s="40" customFormat="1" ht="15.75" customHeight="1">
      <c r="A88" s="50"/>
      <c r="B88" s="22" t="s">
        <v>67</v>
      </c>
      <c r="C88" s="1"/>
      <c r="D88" s="49"/>
      <c r="E88" s="49"/>
      <c r="F88" s="49"/>
      <c r="G88" s="49"/>
      <c r="H88" s="49"/>
      <c r="I88" s="49"/>
      <c r="J88" s="49"/>
      <c r="K88" s="49"/>
      <c r="L88" s="49"/>
      <c r="M88" s="49"/>
      <c r="N88" s="49"/>
      <c r="O88" s="44">
        <f>SUM(D88:N88)</f>
        <v>0</v>
      </c>
      <c r="P88" s="44"/>
      <c r="Q88" s="49"/>
      <c r="R88" s="49"/>
      <c r="S88" s="49"/>
      <c r="T88" s="44">
        <f>SUM(Q88:S88)</f>
        <v>0</v>
      </c>
      <c r="U88" s="49"/>
      <c r="V88" s="49"/>
      <c r="W88" s="49"/>
      <c r="X88" s="49"/>
      <c r="Y88" s="49"/>
      <c r="Z88" s="44">
        <f>SUM(U88:Y88)</f>
        <v>0</v>
      </c>
      <c r="AA88" s="44">
        <f>SUM(O88,P88,T88,Z88)</f>
        <v>0</v>
      </c>
      <c r="AB88" s="75">
        <f t="shared" si="71"/>
      </c>
      <c r="AC88" s="43"/>
      <c r="AD88" s="49"/>
      <c r="AE88" s="49"/>
      <c r="AF88" s="49"/>
      <c r="AG88" s="49"/>
      <c r="AH88" s="49"/>
      <c r="AI88" s="44">
        <f>SUM(AD88:AH88)</f>
        <v>0</v>
      </c>
      <c r="AJ88" s="49"/>
      <c r="AK88" s="49"/>
      <c r="AL88" s="49"/>
      <c r="AM88" s="49"/>
      <c r="AN88" s="49"/>
      <c r="AO88" s="44">
        <f>SUM(AJ88:AN88)</f>
        <v>0</v>
      </c>
      <c r="AP88" s="49"/>
      <c r="AQ88" s="49"/>
      <c r="AR88" s="49"/>
      <c r="AS88" s="49"/>
      <c r="AT88" s="49"/>
      <c r="AU88" s="44">
        <f>SUM(AP88:AT88)</f>
        <v>0</v>
      </c>
      <c r="AV88" s="49"/>
      <c r="AW88" s="49"/>
      <c r="AX88" s="49"/>
      <c r="AY88" s="49"/>
      <c r="AZ88" s="49"/>
      <c r="BA88" s="44">
        <f>SUM(AV88:AZ88)</f>
        <v>0</v>
      </c>
      <c r="BB88" s="44">
        <f>SUM(AI88,AO88,AU88,BA88)</f>
        <v>0</v>
      </c>
      <c r="BC88" s="75">
        <f t="shared" si="72"/>
      </c>
      <c r="BD88" s="43"/>
      <c r="BE88" s="49">
        <v>2.5</v>
      </c>
      <c r="BF88" s="49">
        <v>5</v>
      </c>
      <c r="BG88" s="49">
        <v>5</v>
      </c>
      <c r="BH88" s="49">
        <v>5</v>
      </c>
      <c r="BI88" s="49">
        <v>5</v>
      </c>
      <c r="BJ88" s="49"/>
      <c r="BK88" s="44">
        <f t="shared" si="73"/>
        <v>22.5</v>
      </c>
      <c r="BL88" s="49"/>
      <c r="BM88" s="49"/>
      <c r="BN88" s="49"/>
      <c r="BO88" s="49"/>
      <c r="BP88" s="49"/>
      <c r="BQ88" s="49"/>
      <c r="BR88" s="44">
        <f>SUM(BL88:BQ88)</f>
        <v>0</v>
      </c>
      <c r="BS88" s="49"/>
      <c r="BT88" s="49"/>
      <c r="BU88" s="49"/>
      <c r="BV88" s="49"/>
      <c r="BW88" s="49"/>
      <c r="BX88" s="44">
        <f>SUM(BS88:BW88)</f>
        <v>0</v>
      </c>
      <c r="BY88" s="49"/>
      <c r="BZ88" s="49"/>
      <c r="CA88" s="49"/>
      <c r="CB88" s="49"/>
      <c r="CC88" s="49"/>
      <c r="CD88" s="44">
        <f t="shared" si="74"/>
        <v>0</v>
      </c>
      <c r="CE88" s="44">
        <f t="shared" si="75"/>
        <v>22.5</v>
      </c>
      <c r="CF88" s="75">
        <f t="shared" si="76"/>
        <v>0.0025948653588615763</v>
      </c>
      <c r="CG88" s="43"/>
      <c r="CH88" s="49">
        <v>2.5</v>
      </c>
      <c r="CI88" s="44">
        <f t="shared" si="77"/>
        <v>2.5</v>
      </c>
      <c r="CJ88" s="44"/>
      <c r="CK88" s="49"/>
      <c r="CL88" s="49"/>
      <c r="CM88" s="49"/>
      <c r="CN88" s="44">
        <f t="shared" si="91"/>
        <v>0</v>
      </c>
      <c r="CO88" s="49"/>
      <c r="CP88" s="49"/>
      <c r="CQ88" s="49"/>
      <c r="CR88" s="49"/>
      <c r="CS88" s="49"/>
      <c r="CT88" s="49"/>
      <c r="CU88" s="49"/>
      <c r="CV88" s="49"/>
      <c r="CW88" s="49"/>
      <c r="CX88" s="49"/>
      <c r="CY88" s="49"/>
      <c r="CZ88" s="49"/>
      <c r="DA88" s="49"/>
      <c r="DB88" s="49"/>
      <c r="DC88" s="49"/>
      <c r="DD88" s="49"/>
      <c r="DE88" s="44">
        <f t="shared" si="92"/>
        <v>0</v>
      </c>
      <c r="DF88" s="44">
        <f t="shared" si="78"/>
        <v>2.5</v>
      </c>
      <c r="DG88" s="75">
        <f t="shared" si="79"/>
        <v>0.004009982399499135</v>
      </c>
    </row>
    <row r="89" spans="1:111" ht="15.75" customHeight="1">
      <c r="A89" s="50"/>
      <c r="B89" s="22" t="s">
        <v>18</v>
      </c>
      <c r="C89" s="1"/>
      <c r="D89" s="49"/>
      <c r="E89" s="49"/>
      <c r="F89" s="49"/>
      <c r="G89" s="49"/>
      <c r="H89" s="49"/>
      <c r="I89" s="49">
        <v>0.64515</v>
      </c>
      <c r="J89" s="49">
        <v>1.318775</v>
      </c>
      <c r="K89" s="49">
        <v>0.81184</v>
      </c>
      <c r="L89" s="49">
        <v>1.4229</v>
      </c>
      <c r="M89" s="49">
        <v>1.19124</v>
      </c>
      <c r="N89" s="49">
        <v>1.10044</v>
      </c>
      <c r="O89" s="44">
        <f t="shared" si="80"/>
        <v>6.4903450000000005</v>
      </c>
      <c r="P89" s="44"/>
      <c r="Q89" s="49"/>
      <c r="R89" s="49"/>
      <c r="S89" s="49"/>
      <c r="T89" s="44">
        <f t="shared" si="81"/>
        <v>0</v>
      </c>
      <c r="U89" s="49"/>
      <c r="V89" s="49"/>
      <c r="W89" s="49"/>
      <c r="X89" s="49"/>
      <c r="Y89" s="49"/>
      <c r="Z89" s="44">
        <f t="shared" si="82"/>
        <v>0</v>
      </c>
      <c r="AA89" s="44">
        <f t="shared" si="83"/>
        <v>6.4903450000000005</v>
      </c>
      <c r="AB89" s="75">
        <f t="shared" si="71"/>
        <v>0.0012515509858222666</v>
      </c>
      <c r="AC89" s="43"/>
      <c r="AD89" s="49">
        <v>1.18612754</v>
      </c>
      <c r="AE89" s="49">
        <v>1.0752701</v>
      </c>
      <c r="AF89" s="49">
        <v>1.0590259</v>
      </c>
      <c r="AG89" s="49">
        <v>1.12059396</v>
      </c>
      <c r="AH89" s="49">
        <v>0.9207476600000001</v>
      </c>
      <c r="AI89" s="44">
        <f t="shared" si="84"/>
        <v>5.36176516</v>
      </c>
      <c r="AJ89" s="49"/>
      <c r="AK89" s="49"/>
      <c r="AL89" s="49"/>
      <c r="AM89" s="49"/>
      <c r="AN89" s="49"/>
      <c r="AO89" s="44">
        <f t="shared" si="85"/>
        <v>0</v>
      </c>
      <c r="AP89" s="49"/>
      <c r="AQ89" s="49"/>
      <c r="AR89" s="49"/>
      <c r="AS89" s="49"/>
      <c r="AT89" s="49"/>
      <c r="AU89" s="44">
        <f t="shared" si="86"/>
        <v>0</v>
      </c>
      <c r="AV89" s="49"/>
      <c r="AW89" s="49"/>
      <c r="AX89" s="49"/>
      <c r="AY89" s="49"/>
      <c r="AZ89" s="49"/>
      <c r="BA89" s="44">
        <f t="shared" si="87"/>
        <v>0</v>
      </c>
      <c r="BB89" s="44">
        <f t="shared" si="88"/>
        <v>5.36176516</v>
      </c>
      <c r="BC89" s="75">
        <f t="shared" si="72"/>
        <v>0.0007662864090288793</v>
      </c>
      <c r="BD89" s="43"/>
      <c r="BE89" s="49">
        <v>0.89615857</v>
      </c>
      <c r="BF89" s="49">
        <v>0.863788</v>
      </c>
      <c r="BG89" s="49">
        <v>0.9102000000000001</v>
      </c>
      <c r="BH89" s="49">
        <v>0.9429999999999998</v>
      </c>
      <c r="BI89" s="49">
        <v>0.984</v>
      </c>
      <c r="BJ89" s="49"/>
      <c r="BK89" s="44">
        <f t="shared" si="73"/>
        <v>4.59714657</v>
      </c>
      <c r="BL89" s="49"/>
      <c r="BM89" s="49"/>
      <c r="BN89" s="49"/>
      <c r="BO89" s="49"/>
      <c r="BP89" s="49"/>
      <c r="BQ89" s="49"/>
      <c r="BR89" s="44">
        <f t="shared" si="89"/>
        <v>0</v>
      </c>
      <c r="BS89" s="49"/>
      <c r="BT89" s="49"/>
      <c r="BU89" s="49"/>
      <c r="BV89" s="49"/>
      <c r="BW89" s="49"/>
      <c r="BX89" s="44">
        <f t="shared" si="90"/>
        <v>0</v>
      </c>
      <c r="BY89" s="49"/>
      <c r="BZ89" s="49"/>
      <c r="CA89" s="49"/>
      <c r="CB89" s="49"/>
      <c r="CC89" s="49"/>
      <c r="CD89" s="44">
        <f t="shared" si="74"/>
        <v>0</v>
      </c>
      <c r="CE89" s="44">
        <f t="shared" si="75"/>
        <v>4.59714657</v>
      </c>
      <c r="CF89" s="75">
        <f t="shared" si="76"/>
        <v>0.000530176728182325</v>
      </c>
      <c r="CG89" s="43"/>
      <c r="CH89" s="49"/>
      <c r="CI89" s="44">
        <f t="shared" si="77"/>
        <v>0</v>
      </c>
      <c r="CJ89" s="44"/>
      <c r="CK89" s="49"/>
      <c r="CL89" s="49"/>
      <c r="CM89" s="49"/>
      <c r="CN89" s="44">
        <f t="shared" si="91"/>
        <v>0</v>
      </c>
      <c r="CO89" s="49"/>
      <c r="CP89" s="49"/>
      <c r="CQ89" s="49"/>
      <c r="CR89" s="49"/>
      <c r="CS89" s="49"/>
      <c r="CT89" s="49"/>
      <c r="CU89" s="49"/>
      <c r="CV89" s="49"/>
      <c r="CW89" s="49"/>
      <c r="CX89" s="49"/>
      <c r="CY89" s="49"/>
      <c r="CZ89" s="49"/>
      <c r="DA89" s="49"/>
      <c r="DB89" s="49"/>
      <c r="DC89" s="49"/>
      <c r="DD89" s="49"/>
      <c r="DE89" s="44">
        <f t="shared" si="92"/>
        <v>0</v>
      </c>
      <c r="DF89" s="44">
        <f t="shared" si="78"/>
        <v>0</v>
      </c>
      <c r="DG89" s="75">
        <f t="shared" si="79"/>
      </c>
    </row>
    <row r="90" spans="1:111" s="40" customFormat="1" ht="15.75" customHeight="1">
      <c r="A90" s="50"/>
      <c r="B90" s="22" t="s">
        <v>130</v>
      </c>
      <c r="C90" s="1"/>
      <c r="D90" s="49"/>
      <c r="E90" s="49"/>
      <c r="F90" s="49"/>
      <c r="G90" s="49"/>
      <c r="H90" s="49"/>
      <c r="I90" s="49"/>
      <c r="J90" s="49"/>
      <c r="K90" s="49"/>
      <c r="L90" s="49"/>
      <c r="M90" s="49"/>
      <c r="N90" s="49"/>
      <c r="O90" s="44">
        <f t="shared" si="80"/>
        <v>0</v>
      </c>
      <c r="P90" s="44"/>
      <c r="Q90" s="49"/>
      <c r="R90" s="49"/>
      <c r="S90" s="49"/>
      <c r="T90" s="44">
        <f t="shared" si="81"/>
        <v>0</v>
      </c>
      <c r="U90" s="49"/>
      <c r="V90" s="49"/>
      <c r="W90" s="49"/>
      <c r="X90" s="49"/>
      <c r="Y90" s="49"/>
      <c r="Z90" s="44">
        <f t="shared" si="82"/>
        <v>0</v>
      </c>
      <c r="AA90" s="44">
        <f t="shared" si="83"/>
        <v>0</v>
      </c>
      <c r="AB90" s="75">
        <f t="shared" si="71"/>
      </c>
      <c r="AC90" s="43"/>
      <c r="AD90" s="49"/>
      <c r="AE90" s="49"/>
      <c r="AF90" s="49"/>
      <c r="AG90" s="49"/>
      <c r="AH90" s="49"/>
      <c r="AI90" s="44">
        <f t="shared" si="84"/>
        <v>0</v>
      </c>
      <c r="AJ90" s="49"/>
      <c r="AK90" s="49"/>
      <c r="AL90" s="49"/>
      <c r="AM90" s="49"/>
      <c r="AN90" s="49"/>
      <c r="AO90" s="44">
        <f t="shared" si="85"/>
        <v>0</v>
      </c>
      <c r="AP90" s="49"/>
      <c r="AQ90" s="49"/>
      <c r="AR90" s="49"/>
      <c r="AS90" s="49"/>
      <c r="AT90" s="49"/>
      <c r="AU90" s="44">
        <f t="shared" si="86"/>
        <v>0</v>
      </c>
      <c r="AV90" s="49"/>
      <c r="AW90" s="49"/>
      <c r="AX90" s="49"/>
      <c r="AY90" s="49"/>
      <c r="AZ90" s="49"/>
      <c r="BA90" s="44">
        <f t="shared" si="87"/>
        <v>0</v>
      </c>
      <c r="BB90" s="44">
        <f t="shared" si="88"/>
        <v>0</v>
      </c>
      <c r="BC90" s="75">
        <f t="shared" si="72"/>
      </c>
      <c r="BD90" s="43"/>
      <c r="BE90" s="49"/>
      <c r="BF90" s="49">
        <v>0.107821</v>
      </c>
      <c r="BG90" s="49">
        <v>0.16650000000000004</v>
      </c>
      <c r="BH90" s="49">
        <v>0.1725</v>
      </c>
      <c r="BI90" s="49">
        <v>0.18</v>
      </c>
      <c r="BJ90" s="49"/>
      <c r="BK90" s="44">
        <f t="shared" si="73"/>
        <v>0.6268210000000001</v>
      </c>
      <c r="BL90" s="49"/>
      <c r="BM90" s="49"/>
      <c r="BN90" s="49"/>
      <c r="BO90" s="49"/>
      <c r="BP90" s="49"/>
      <c r="BQ90" s="49"/>
      <c r="BR90" s="44">
        <f t="shared" si="89"/>
        <v>0</v>
      </c>
      <c r="BS90" s="49"/>
      <c r="BT90" s="49"/>
      <c r="BU90" s="49"/>
      <c r="BV90" s="49"/>
      <c r="BW90" s="49"/>
      <c r="BX90" s="44">
        <f t="shared" si="90"/>
        <v>0</v>
      </c>
      <c r="BY90" s="49"/>
      <c r="BZ90" s="49"/>
      <c r="CA90" s="49"/>
      <c r="CB90" s="49"/>
      <c r="CC90" s="49"/>
      <c r="CD90" s="44">
        <f t="shared" si="74"/>
        <v>0</v>
      </c>
      <c r="CE90" s="44">
        <f t="shared" si="75"/>
        <v>0.6268210000000001</v>
      </c>
      <c r="CF90" s="75">
        <f t="shared" si="76"/>
        <v>7.228960440475433E-05</v>
      </c>
      <c r="CG90" s="43"/>
      <c r="CH90" s="49"/>
      <c r="CI90" s="44">
        <f t="shared" si="77"/>
        <v>0</v>
      </c>
      <c r="CJ90" s="44"/>
      <c r="CK90" s="49"/>
      <c r="CL90" s="49"/>
      <c r="CM90" s="49"/>
      <c r="CN90" s="44">
        <f t="shared" si="91"/>
        <v>0</v>
      </c>
      <c r="CO90" s="49"/>
      <c r="CP90" s="49"/>
      <c r="CQ90" s="49"/>
      <c r="CR90" s="49"/>
      <c r="CS90" s="49"/>
      <c r="CT90" s="49"/>
      <c r="CU90" s="49"/>
      <c r="CV90" s="49"/>
      <c r="CW90" s="49"/>
      <c r="CX90" s="49"/>
      <c r="CY90" s="49"/>
      <c r="CZ90" s="49"/>
      <c r="DA90" s="49"/>
      <c r="DB90" s="49"/>
      <c r="DC90" s="49"/>
      <c r="DD90" s="49"/>
      <c r="DE90" s="44">
        <f t="shared" si="92"/>
        <v>0</v>
      </c>
      <c r="DF90" s="44">
        <f t="shared" si="78"/>
        <v>0</v>
      </c>
      <c r="DG90" s="75">
        <f t="shared" si="79"/>
      </c>
    </row>
    <row r="91" spans="1:111" ht="15.75" customHeight="1">
      <c r="A91" s="50">
        <v>8</v>
      </c>
      <c r="B91" s="22" t="s">
        <v>19</v>
      </c>
      <c r="C91" s="1"/>
      <c r="D91" s="49"/>
      <c r="E91" s="49">
        <v>24.060335</v>
      </c>
      <c r="F91" s="49">
        <v>13.375172</v>
      </c>
      <c r="G91" s="49">
        <v>16.492642</v>
      </c>
      <c r="H91" s="49">
        <v>17.329866</v>
      </c>
      <c r="I91" s="49">
        <v>15.859414</v>
      </c>
      <c r="J91" s="49"/>
      <c r="K91" s="49">
        <v>33.547469</v>
      </c>
      <c r="L91" s="49">
        <v>38.885</v>
      </c>
      <c r="M91" s="49">
        <v>31.20579</v>
      </c>
      <c r="N91" s="49">
        <v>25.111385</v>
      </c>
      <c r="O91" s="44">
        <f t="shared" si="80"/>
        <v>215.867073</v>
      </c>
      <c r="P91" s="44"/>
      <c r="Q91" s="49"/>
      <c r="R91" s="49"/>
      <c r="S91" s="49"/>
      <c r="T91" s="44">
        <f t="shared" si="81"/>
        <v>0</v>
      </c>
      <c r="U91" s="49">
        <v>13.28419943648509</v>
      </c>
      <c r="V91" s="49">
        <v>10.841766136720528</v>
      </c>
      <c r="W91" s="49">
        <v>6.901923330420444</v>
      </c>
      <c r="X91" s="49">
        <v>8.354741231185985</v>
      </c>
      <c r="Y91" s="49">
        <v>8.100904453209935</v>
      </c>
      <c r="Z91" s="44">
        <f t="shared" si="82"/>
        <v>47.48353458802198</v>
      </c>
      <c r="AA91" s="44">
        <f t="shared" si="83"/>
        <v>263.350607588022</v>
      </c>
      <c r="AB91" s="75">
        <f t="shared" si="71"/>
        <v>0.050782618265081715</v>
      </c>
      <c r="AC91" s="41"/>
      <c r="AD91" s="49">
        <v>26.326</v>
      </c>
      <c r="AE91" s="49">
        <v>14.2065</v>
      </c>
      <c r="AF91" s="49">
        <v>34.4275</v>
      </c>
      <c r="AG91" s="49">
        <v>39.8048</v>
      </c>
      <c r="AH91" s="49">
        <v>33.9456</v>
      </c>
      <c r="AI91" s="44">
        <f t="shared" si="84"/>
        <v>148.7104</v>
      </c>
      <c r="AJ91" s="49"/>
      <c r="AK91" s="49"/>
      <c r="AL91" s="49"/>
      <c r="AM91" s="49"/>
      <c r="AN91" s="49"/>
      <c r="AO91" s="44">
        <f t="shared" si="85"/>
        <v>0</v>
      </c>
      <c r="AP91" s="49"/>
      <c r="AQ91" s="49"/>
      <c r="AR91" s="49"/>
      <c r="AS91" s="49"/>
      <c r="AT91" s="49"/>
      <c r="AU91" s="44">
        <f t="shared" si="86"/>
        <v>0</v>
      </c>
      <c r="AV91" s="49">
        <v>6.973753519208064</v>
      </c>
      <c r="AW91" s="49">
        <v>2.3245845064026884</v>
      </c>
      <c r="AX91" s="49">
        <v>4.649169012805377</v>
      </c>
      <c r="AY91" s="49">
        <v>0</v>
      </c>
      <c r="AZ91" s="49">
        <v>0</v>
      </c>
      <c r="BA91" s="44">
        <f t="shared" si="87"/>
        <v>13.94750703841613</v>
      </c>
      <c r="BB91" s="44">
        <f t="shared" si="88"/>
        <v>162.6579070384161</v>
      </c>
      <c r="BC91" s="75">
        <f t="shared" si="72"/>
        <v>0.023246550299234132</v>
      </c>
      <c r="BD91" s="41"/>
      <c r="BE91" s="49">
        <v>38.309967</v>
      </c>
      <c r="BF91" s="49">
        <v>38.745</v>
      </c>
      <c r="BG91" s="49">
        <v>39.849</v>
      </c>
      <c r="BH91" s="49">
        <v>41.285</v>
      </c>
      <c r="BI91" s="49">
        <v>43.08</v>
      </c>
      <c r="BJ91" s="49"/>
      <c r="BK91" s="44">
        <f t="shared" si="73"/>
        <v>201.26896699999998</v>
      </c>
      <c r="BL91" s="49"/>
      <c r="BM91" s="49"/>
      <c r="BN91" s="49"/>
      <c r="BO91" s="49"/>
      <c r="BP91" s="49"/>
      <c r="BQ91" s="49">
        <v>11.41814571092832</v>
      </c>
      <c r="BR91" s="44">
        <f t="shared" si="89"/>
        <v>11.41814571092832</v>
      </c>
      <c r="BS91" s="49"/>
      <c r="BT91" s="49"/>
      <c r="BU91" s="49"/>
      <c r="BV91" s="49"/>
      <c r="BW91" s="49"/>
      <c r="BX91" s="44">
        <f t="shared" si="90"/>
        <v>0</v>
      </c>
      <c r="BY91" s="49">
        <v>0.6092356458649468</v>
      </c>
      <c r="BZ91" s="49">
        <v>16.883933990895297</v>
      </c>
      <c r="CA91" s="49">
        <v>18.61941388467375</v>
      </c>
      <c r="CB91" s="49">
        <v>19.214093323216996</v>
      </c>
      <c r="CC91" s="49">
        <v>20.050995827010624</v>
      </c>
      <c r="CD91" s="44">
        <f t="shared" si="74"/>
        <v>75.37767267166161</v>
      </c>
      <c r="CE91" s="44">
        <f t="shared" si="75"/>
        <v>288.0647853825899</v>
      </c>
      <c r="CF91" s="75">
        <f t="shared" si="76"/>
        <v>0.033221748119874536</v>
      </c>
      <c r="CG91" s="41"/>
      <c r="CH91" s="49"/>
      <c r="CI91" s="44">
        <f t="shared" si="77"/>
        <v>0</v>
      </c>
      <c r="CJ91" s="44"/>
      <c r="CK91" s="49"/>
      <c r="CL91" s="49"/>
      <c r="CM91" s="49"/>
      <c r="CN91" s="44">
        <f t="shared" si="91"/>
        <v>0</v>
      </c>
      <c r="CO91" s="49">
        <v>0</v>
      </c>
      <c r="CP91" s="49">
        <v>0</v>
      </c>
      <c r="CQ91" s="49">
        <v>0</v>
      </c>
      <c r="CR91" s="49">
        <v>0</v>
      </c>
      <c r="CS91" s="49">
        <v>0</v>
      </c>
      <c r="CT91" s="49">
        <v>0</v>
      </c>
      <c r="CU91" s="49">
        <v>0</v>
      </c>
      <c r="CV91" s="49">
        <v>0</v>
      </c>
      <c r="CW91" s="49">
        <v>0</v>
      </c>
      <c r="CX91" s="49">
        <v>0</v>
      </c>
      <c r="CY91" s="49"/>
      <c r="CZ91" s="49"/>
      <c r="DA91" s="49"/>
      <c r="DB91" s="49"/>
      <c r="DC91" s="49"/>
      <c r="DD91" s="49"/>
      <c r="DE91" s="44">
        <f t="shared" si="92"/>
        <v>0</v>
      </c>
      <c r="DF91" s="44">
        <f t="shared" si="78"/>
        <v>0</v>
      </c>
      <c r="DG91" s="75">
        <f t="shared" si="79"/>
      </c>
    </row>
    <row r="92" spans="1:111" ht="15.75" customHeight="1">
      <c r="A92" s="50"/>
      <c r="B92" s="22" t="s">
        <v>20</v>
      </c>
      <c r="C92" s="1"/>
      <c r="D92" s="49"/>
      <c r="E92" s="49">
        <v>17.89469</v>
      </c>
      <c r="F92" s="49">
        <v>21.325656</v>
      </c>
      <c r="G92" s="49">
        <v>21.791087</v>
      </c>
      <c r="H92" s="49">
        <v>40.924593</v>
      </c>
      <c r="I92" s="49">
        <v>39.534594</v>
      </c>
      <c r="J92" s="49">
        <v>67.379314</v>
      </c>
      <c r="K92" s="49">
        <v>86.156761</v>
      </c>
      <c r="L92" s="49">
        <v>65.44948</v>
      </c>
      <c r="M92" s="49">
        <v>82.800325</v>
      </c>
      <c r="N92" s="49">
        <v>76.48360804000001</v>
      </c>
      <c r="O92" s="44">
        <f t="shared" si="80"/>
        <v>519.74010804</v>
      </c>
      <c r="P92" s="44"/>
      <c r="Q92" s="49"/>
      <c r="R92" s="49"/>
      <c r="S92" s="49">
        <v>0.2661217442168499</v>
      </c>
      <c r="T92" s="44">
        <f t="shared" si="81"/>
        <v>0.2661217442168499</v>
      </c>
      <c r="U92" s="49">
        <v>29.6774668261901</v>
      </c>
      <c r="V92" s="49">
        <v>24.22096690118416</v>
      </c>
      <c r="W92" s="49">
        <v>15.419190419024394</v>
      </c>
      <c r="X92" s="49">
        <v>18.664847431372944</v>
      </c>
      <c r="Y92" s="49">
        <v>18.09776526780943</v>
      </c>
      <c r="Z92" s="44">
        <f t="shared" si="82"/>
        <v>106.08023684558103</v>
      </c>
      <c r="AA92" s="44">
        <f t="shared" si="83"/>
        <v>626.0864666297979</v>
      </c>
      <c r="AB92" s="75">
        <f t="shared" si="71"/>
        <v>0.12072996651495461</v>
      </c>
      <c r="AC92" s="41"/>
      <c r="AD92" s="49">
        <v>79.15513944</v>
      </c>
      <c r="AE92" s="49">
        <v>106.8762334</v>
      </c>
      <c r="AF92" s="49">
        <v>126.86237634</v>
      </c>
      <c r="AG92" s="49">
        <v>147.60507283053536</v>
      </c>
      <c r="AH92" s="49">
        <v>157.46568499999998</v>
      </c>
      <c r="AI92" s="44">
        <f t="shared" si="84"/>
        <v>617.9645070105354</v>
      </c>
      <c r="AJ92" s="49"/>
      <c r="AK92" s="49"/>
      <c r="AL92" s="49"/>
      <c r="AM92" s="49"/>
      <c r="AN92" s="49"/>
      <c r="AO92" s="44">
        <f t="shared" si="85"/>
        <v>0</v>
      </c>
      <c r="AP92" s="49">
        <v>8.859595706390094</v>
      </c>
      <c r="AQ92" s="49">
        <v>16.981510800450828</v>
      </c>
      <c r="AR92" s="49">
        <v>12.08854385448738</v>
      </c>
      <c r="AS92" s="49">
        <v>4.63437972798998</v>
      </c>
      <c r="AT92" s="49">
        <v>0.7872601487639415</v>
      </c>
      <c r="AU92" s="44">
        <f t="shared" si="86"/>
        <v>43.35129023808222</v>
      </c>
      <c r="AV92" s="49">
        <v>14.877340840977205</v>
      </c>
      <c r="AW92" s="49">
        <v>4.959113613659069</v>
      </c>
      <c r="AX92" s="49">
        <v>9.918227227318138</v>
      </c>
      <c r="AY92" s="49">
        <v>0</v>
      </c>
      <c r="AZ92" s="49">
        <v>0</v>
      </c>
      <c r="BA92" s="44">
        <f t="shared" si="87"/>
        <v>29.754681681954413</v>
      </c>
      <c r="BB92" s="44">
        <f t="shared" si="88"/>
        <v>691.070478930572</v>
      </c>
      <c r="BC92" s="75">
        <f t="shared" si="72"/>
        <v>0.09876559302451354</v>
      </c>
      <c r="BD92" s="41"/>
      <c r="BE92" s="49">
        <v>139.667538</v>
      </c>
      <c r="BF92" s="49">
        <v>133.06601225999998</v>
      </c>
      <c r="BG92" s="49">
        <v>137.74228914</v>
      </c>
      <c r="BH92" s="49">
        <v>183.26000000000002</v>
      </c>
      <c r="BI92" s="49">
        <v>217.28000000000003</v>
      </c>
      <c r="BJ92" s="49"/>
      <c r="BK92" s="44">
        <f t="shared" si="73"/>
        <v>811.0158394</v>
      </c>
      <c r="BL92" s="49"/>
      <c r="BM92" s="49"/>
      <c r="BN92" s="49"/>
      <c r="BO92" s="49"/>
      <c r="BP92" s="49"/>
      <c r="BQ92" s="49"/>
      <c r="BR92" s="44">
        <f t="shared" si="89"/>
        <v>0</v>
      </c>
      <c r="BS92" s="49">
        <v>0.8118881668998057</v>
      </c>
      <c r="BT92" s="49">
        <v>0</v>
      </c>
      <c r="BU92" s="49">
        <v>4.051385299132107</v>
      </c>
      <c r="BV92" s="49">
        <v>0.284573713774364</v>
      </c>
      <c r="BW92" s="49">
        <v>0</v>
      </c>
      <c r="BX92" s="44">
        <f t="shared" si="90"/>
        <v>5.147847179806277</v>
      </c>
      <c r="BY92" s="49">
        <v>3.5479017023899853</v>
      </c>
      <c r="BZ92" s="49">
        <v>3.982909711684371</v>
      </c>
      <c r="CA92" s="49">
        <v>11.468939681335357</v>
      </c>
      <c r="CB92" s="49">
        <v>11.437955235204857</v>
      </c>
      <c r="CC92" s="49">
        <v>11.944034522003035</v>
      </c>
      <c r="CD92" s="44">
        <f t="shared" si="74"/>
        <v>42.381740852617604</v>
      </c>
      <c r="CE92" s="44">
        <f t="shared" si="75"/>
        <v>858.5454274324238</v>
      </c>
      <c r="CF92" s="75">
        <f t="shared" si="76"/>
        <v>0.09901376838459564</v>
      </c>
      <c r="CG92" s="41"/>
      <c r="CH92" s="49"/>
      <c r="CI92" s="44">
        <f t="shared" si="77"/>
        <v>0</v>
      </c>
      <c r="CJ92" s="44"/>
      <c r="CK92" s="49">
        <v>0.736603074227986</v>
      </c>
      <c r="CL92" s="49">
        <v>0.4981377633333324</v>
      </c>
      <c r="CM92" s="49">
        <v>0</v>
      </c>
      <c r="CN92" s="44">
        <f t="shared" si="91"/>
        <v>1.2347408375613185</v>
      </c>
      <c r="CO92" s="49">
        <v>0</v>
      </c>
      <c r="CP92" s="49">
        <v>0</v>
      </c>
      <c r="CQ92" s="49">
        <v>0</v>
      </c>
      <c r="CR92" s="49">
        <v>0</v>
      </c>
      <c r="CS92" s="49">
        <v>0</v>
      </c>
      <c r="CT92" s="49">
        <v>0</v>
      </c>
      <c r="CU92" s="49">
        <v>0</v>
      </c>
      <c r="CV92" s="49">
        <v>0</v>
      </c>
      <c r="CW92" s="49">
        <v>0</v>
      </c>
      <c r="CX92" s="49">
        <v>0</v>
      </c>
      <c r="CY92" s="49"/>
      <c r="CZ92" s="49"/>
      <c r="DA92" s="49"/>
      <c r="DB92" s="49"/>
      <c r="DC92" s="49"/>
      <c r="DD92" s="49"/>
      <c r="DE92" s="44">
        <f t="shared" si="92"/>
        <v>0</v>
      </c>
      <c r="DF92" s="44">
        <f t="shared" si="78"/>
        <v>1.2347408375613185</v>
      </c>
      <c r="DG92" s="75">
        <f t="shared" si="79"/>
        <v>0.001980515610625483</v>
      </c>
    </row>
    <row r="93" spans="1:111" s="40" customFormat="1" ht="15.75" customHeight="1">
      <c r="A93" s="50"/>
      <c r="B93" s="22" t="s">
        <v>64</v>
      </c>
      <c r="C93" s="1"/>
      <c r="D93" s="49"/>
      <c r="E93" s="49"/>
      <c r="F93" s="49"/>
      <c r="G93" s="49"/>
      <c r="H93" s="49"/>
      <c r="I93" s="49"/>
      <c r="J93" s="49"/>
      <c r="K93" s="49"/>
      <c r="L93" s="49"/>
      <c r="M93" s="49"/>
      <c r="N93" s="49"/>
      <c r="O93" s="44">
        <f>SUM(D93:N93)</f>
        <v>0</v>
      </c>
      <c r="P93" s="44"/>
      <c r="Q93" s="49"/>
      <c r="R93" s="49"/>
      <c r="S93" s="49"/>
      <c r="T93" s="44">
        <f>SUM(Q93:S93)</f>
        <v>0</v>
      </c>
      <c r="U93" s="49"/>
      <c r="V93" s="49"/>
      <c r="W93" s="49"/>
      <c r="X93" s="49"/>
      <c r="Y93" s="49"/>
      <c r="Z93" s="44">
        <f>SUM(U93:Y93)</f>
        <v>0</v>
      </c>
      <c r="AA93" s="44">
        <f>SUM(O93,P93,T93,Z93)</f>
        <v>0</v>
      </c>
      <c r="AB93" s="75">
        <f t="shared" si="71"/>
      </c>
      <c r="AC93" s="43"/>
      <c r="AD93" s="49"/>
      <c r="AE93" s="49"/>
      <c r="AF93" s="49"/>
      <c r="AG93" s="49"/>
      <c r="AH93" s="49">
        <v>0.6</v>
      </c>
      <c r="AI93" s="44">
        <f>SUM(AD93:AH93)</f>
        <v>0.6</v>
      </c>
      <c r="AJ93" s="49"/>
      <c r="AK93" s="49"/>
      <c r="AL93" s="49"/>
      <c r="AM93" s="49"/>
      <c r="AN93" s="49"/>
      <c r="AO93" s="44">
        <f>SUM(AJ93:AN93)</f>
        <v>0</v>
      </c>
      <c r="AP93" s="49"/>
      <c r="AQ93" s="49"/>
      <c r="AR93" s="49"/>
      <c r="AS93" s="49"/>
      <c r="AT93" s="49"/>
      <c r="AU93" s="44">
        <f>SUM(AP93:AT93)</f>
        <v>0</v>
      </c>
      <c r="AV93" s="49"/>
      <c r="AW93" s="49"/>
      <c r="AX93" s="49"/>
      <c r="AY93" s="49"/>
      <c r="AZ93" s="49"/>
      <c r="BA93" s="44">
        <f>SUM(AV93:AZ93)</f>
        <v>0</v>
      </c>
      <c r="BB93" s="44">
        <f>SUM(AI93,AO93,AU93,BA93)</f>
        <v>0.6</v>
      </c>
      <c r="BC93" s="75">
        <f t="shared" si="72"/>
        <v>8.575009007245061E-05</v>
      </c>
      <c r="BD93" s="43"/>
      <c r="BE93" s="49"/>
      <c r="BF93" s="49">
        <v>0.6</v>
      </c>
      <c r="BG93" s="49">
        <v>0.6</v>
      </c>
      <c r="BH93" s="49">
        <v>0.6</v>
      </c>
      <c r="BI93" s="49">
        <v>0.6</v>
      </c>
      <c r="BJ93" s="49"/>
      <c r="BK93" s="44">
        <f t="shared" si="73"/>
        <v>2.4</v>
      </c>
      <c r="BL93" s="49"/>
      <c r="BM93" s="49"/>
      <c r="BN93" s="49"/>
      <c r="BO93" s="49"/>
      <c r="BP93" s="49"/>
      <c r="BQ93" s="49"/>
      <c r="BR93" s="44">
        <f>SUM(BL93:BQ93)</f>
        <v>0</v>
      </c>
      <c r="BS93" s="49"/>
      <c r="BT93" s="49"/>
      <c r="BU93" s="49"/>
      <c r="BV93" s="49"/>
      <c r="BW93" s="49"/>
      <c r="BX93" s="44">
        <f>SUM(BS93:BW93)</f>
        <v>0</v>
      </c>
      <c r="BY93" s="49"/>
      <c r="BZ93" s="49"/>
      <c r="CA93" s="49"/>
      <c r="CB93" s="49"/>
      <c r="CC93" s="49"/>
      <c r="CD93" s="44">
        <f t="shared" si="74"/>
        <v>0</v>
      </c>
      <c r="CE93" s="44">
        <f t="shared" si="75"/>
        <v>2.4</v>
      </c>
      <c r="CF93" s="75">
        <f t="shared" si="76"/>
        <v>0.0002767856382785681</v>
      </c>
      <c r="CG93" s="43"/>
      <c r="CH93" s="49"/>
      <c r="CI93" s="44">
        <f t="shared" si="77"/>
        <v>0</v>
      </c>
      <c r="CJ93" s="44"/>
      <c r="CK93" s="49"/>
      <c r="CL93" s="49"/>
      <c r="CM93" s="49"/>
      <c r="CN93" s="44">
        <f t="shared" si="91"/>
        <v>0</v>
      </c>
      <c r="CO93" s="49"/>
      <c r="CP93" s="49"/>
      <c r="CQ93" s="49"/>
      <c r="CR93" s="49"/>
      <c r="CS93" s="49"/>
      <c r="CT93" s="49"/>
      <c r="CU93" s="49"/>
      <c r="CV93" s="49"/>
      <c r="CW93" s="49"/>
      <c r="CX93" s="49"/>
      <c r="CY93" s="49"/>
      <c r="CZ93" s="49"/>
      <c r="DA93" s="49"/>
      <c r="DB93" s="49"/>
      <c r="DC93" s="49"/>
      <c r="DD93" s="49"/>
      <c r="DE93" s="44">
        <f t="shared" si="92"/>
        <v>0</v>
      </c>
      <c r="DF93" s="44">
        <f t="shared" si="78"/>
        <v>0</v>
      </c>
      <c r="DG93" s="75">
        <f t="shared" si="79"/>
      </c>
    </row>
    <row r="94" spans="1:111" s="40" customFormat="1" ht="15.75" customHeight="1">
      <c r="A94" s="50"/>
      <c r="B94" s="22" t="s">
        <v>65</v>
      </c>
      <c r="C94" s="1"/>
      <c r="D94" s="49"/>
      <c r="E94" s="49"/>
      <c r="F94" s="49"/>
      <c r="G94" s="49"/>
      <c r="H94" s="49"/>
      <c r="I94" s="49"/>
      <c r="J94" s="49"/>
      <c r="K94" s="49"/>
      <c r="L94" s="49"/>
      <c r="M94" s="49"/>
      <c r="N94" s="49"/>
      <c r="O94" s="44">
        <f>SUM(D94:N94)</f>
        <v>0</v>
      </c>
      <c r="P94" s="44"/>
      <c r="Q94" s="49"/>
      <c r="R94" s="49"/>
      <c r="S94" s="49"/>
      <c r="T94" s="44">
        <f>SUM(Q94:S94)</f>
        <v>0</v>
      </c>
      <c r="U94" s="49"/>
      <c r="V94" s="49"/>
      <c r="W94" s="49"/>
      <c r="X94" s="49"/>
      <c r="Y94" s="49"/>
      <c r="Z94" s="44">
        <f>SUM(U94:Y94)</f>
        <v>0</v>
      </c>
      <c r="AA94" s="44">
        <f>SUM(O94,P94,T94,Z94)</f>
        <v>0</v>
      </c>
      <c r="AB94" s="75">
        <f t="shared" si="71"/>
      </c>
      <c r="AC94" s="43"/>
      <c r="AD94" s="49"/>
      <c r="AE94" s="49"/>
      <c r="AF94" s="49"/>
      <c r="AG94" s="49"/>
      <c r="AH94" s="49"/>
      <c r="AI94" s="44">
        <f>SUM(AD94:AH94)</f>
        <v>0</v>
      </c>
      <c r="AJ94" s="49"/>
      <c r="AK94" s="49"/>
      <c r="AL94" s="49"/>
      <c r="AM94" s="49"/>
      <c r="AN94" s="49"/>
      <c r="AO94" s="44">
        <f>SUM(AJ94:AN94)</f>
        <v>0</v>
      </c>
      <c r="AP94" s="49"/>
      <c r="AQ94" s="49"/>
      <c r="AR94" s="49"/>
      <c r="AS94" s="49"/>
      <c r="AT94" s="49"/>
      <c r="AU94" s="44">
        <f>SUM(AP94:AT94)</f>
        <v>0</v>
      </c>
      <c r="AV94" s="49"/>
      <c r="AW94" s="49"/>
      <c r="AX94" s="49"/>
      <c r="AY94" s="49"/>
      <c r="AZ94" s="49"/>
      <c r="BA94" s="44">
        <f>SUM(AV94:AZ94)</f>
        <v>0</v>
      </c>
      <c r="BB94" s="44">
        <f>SUM(AI94,AO94,AU94,BA94)</f>
        <v>0</v>
      </c>
      <c r="BC94" s="75">
        <f t="shared" si="72"/>
      </c>
      <c r="BD94" s="43"/>
      <c r="BE94" s="49">
        <v>2</v>
      </c>
      <c r="BF94" s="49">
        <v>2</v>
      </c>
      <c r="BG94" s="49">
        <v>2</v>
      </c>
      <c r="BH94" s="49">
        <v>2</v>
      </c>
      <c r="BI94" s="49">
        <v>2</v>
      </c>
      <c r="BJ94" s="49"/>
      <c r="BK94" s="44">
        <f t="shared" si="73"/>
        <v>10</v>
      </c>
      <c r="BL94" s="49"/>
      <c r="BM94" s="49"/>
      <c r="BN94" s="49"/>
      <c r="BO94" s="49"/>
      <c r="BP94" s="49"/>
      <c r="BQ94" s="49"/>
      <c r="BR94" s="44">
        <f>SUM(BL94:BQ94)</f>
        <v>0</v>
      </c>
      <c r="BS94" s="49"/>
      <c r="BT94" s="49"/>
      <c r="BU94" s="49"/>
      <c r="BV94" s="49"/>
      <c r="BW94" s="49"/>
      <c r="BX94" s="44">
        <f>SUM(BS94:BW94)</f>
        <v>0</v>
      </c>
      <c r="BY94" s="49"/>
      <c r="BZ94" s="49"/>
      <c r="CA94" s="49"/>
      <c r="CB94" s="49"/>
      <c r="CC94" s="49"/>
      <c r="CD94" s="44">
        <f t="shared" si="74"/>
        <v>0</v>
      </c>
      <c r="CE94" s="44">
        <f t="shared" si="75"/>
        <v>10</v>
      </c>
      <c r="CF94" s="75">
        <f t="shared" si="76"/>
        <v>0.0011532734928273673</v>
      </c>
      <c r="CG94" s="43"/>
      <c r="CH94" s="49"/>
      <c r="CI94" s="44">
        <f t="shared" si="77"/>
        <v>0</v>
      </c>
      <c r="CJ94" s="44"/>
      <c r="CK94" s="49"/>
      <c r="CL94" s="49"/>
      <c r="CM94" s="49"/>
      <c r="CN94" s="44">
        <f t="shared" si="91"/>
        <v>0</v>
      </c>
      <c r="CO94" s="49"/>
      <c r="CP94" s="49"/>
      <c r="CQ94" s="49"/>
      <c r="CR94" s="49"/>
      <c r="CS94" s="49"/>
      <c r="CT94" s="49"/>
      <c r="CU94" s="49"/>
      <c r="CV94" s="49"/>
      <c r="CW94" s="49"/>
      <c r="CX94" s="49"/>
      <c r="CY94" s="49"/>
      <c r="CZ94" s="49"/>
      <c r="DA94" s="49"/>
      <c r="DB94" s="49"/>
      <c r="DC94" s="49"/>
      <c r="DD94" s="49"/>
      <c r="DE94" s="44">
        <f t="shared" si="92"/>
        <v>0</v>
      </c>
      <c r="DF94" s="44">
        <f t="shared" si="78"/>
        <v>0</v>
      </c>
      <c r="DG94" s="75">
        <f t="shared" si="79"/>
      </c>
    </row>
    <row r="95" spans="1:111" ht="15.75" customHeight="1">
      <c r="A95" s="50"/>
      <c r="B95" s="22" t="s">
        <v>21</v>
      </c>
      <c r="C95" s="1"/>
      <c r="D95" s="49"/>
      <c r="E95" s="49"/>
      <c r="F95" s="49"/>
      <c r="G95" s="49"/>
      <c r="H95" s="49"/>
      <c r="I95" s="49"/>
      <c r="J95" s="49"/>
      <c r="K95" s="49"/>
      <c r="L95" s="49"/>
      <c r="M95" s="49"/>
      <c r="N95" s="49">
        <v>0.4</v>
      </c>
      <c r="O95" s="44">
        <f t="shared" si="80"/>
        <v>0.4</v>
      </c>
      <c r="P95" s="44"/>
      <c r="Q95" s="49"/>
      <c r="R95" s="49"/>
      <c r="S95" s="49"/>
      <c r="T95" s="44">
        <f t="shared" si="81"/>
        <v>0</v>
      </c>
      <c r="U95" s="49"/>
      <c r="V95" s="49"/>
      <c r="W95" s="49"/>
      <c r="X95" s="49"/>
      <c r="Y95" s="49"/>
      <c r="Z95" s="44">
        <f t="shared" si="82"/>
        <v>0</v>
      </c>
      <c r="AA95" s="44">
        <f t="shared" si="83"/>
        <v>0.4</v>
      </c>
      <c r="AB95" s="75">
        <f t="shared" si="71"/>
        <v>7.713309451637881E-05</v>
      </c>
      <c r="AC95" s="43"/>
      <c r="AD95" s="49">
        <v>0.3</v>
      </c>
      <c r="AE95" s="49">
        <v>0.3</v>
      </c>
      <c r="AF95" s="49">
        <v>1</v>
      </c>
      <c r="AG95" s="49">
        <v>1</v>
      </c>
      <c r="AH95" s="49">
        <v>4</v>
      </c>
      <c r="AI95" s="44">
        <f t="shared" si="84"/>
        <v>6.6</v>
      </c>
      <c r="AJ95" s="49"/>
      <c r="AK95" s="49"/>
      <c r="AL95" s="49"/>
      <c r="AM95" s="49"/>
      <c r="AN95" s="49"/>
      <c r="AO95" s="44">
        <f t="shared" si="85"/>
        <v>0</v>
      </c>
      <c r="AP95" s="49"/>
      <c r="AQ95" s="49"/>
      <c r="AR95" s="49"/>
      <c r="AS95" s="49"/>
      <c r="AT95" s="49"/>
      <c r="AU95" s="44">
        <f t="shared" si="86"/>
        <v>0</v>
      </c>
      <c r="AV95" s="49"/>
      <c r="AW95" s="49"/>
      <c r="AX95" s="49"/>
      <c r="AY95" s="49"/>
      <c r="AZ95" s="49"/>
      <c r="BA95" s="44">
        <f t="shared" si="87"/>
        <v>0</v>
      </c>
      <c r="BB95" s="44">
        <f t="shared" si="88"/>
        <v>6.6</v>
      </c>
      <c r="BC95" s="75">
        <f t="shared" si="72"/>
        <v>0.0009432509907969566</v>
      </c>
      <c r="BD95" s="43"/>
      <c r="BE95" s="49">
        <v>4</v>
      </c>
      <c r="BF95" s="49">
        <v>4</v>
      </c>
      <c r="BG95" s="49"/>
      <c r="BH95" s="49"/>
      <c r="BI95" s="49"/>
      <c r="BJ95" s="49"/>
      <c r="BK95" s="44">
        <f t="shared" si="73"/>
        <v>8</v>
      </c>
      <c r="BL95" s="49"/>
      <c r="BM95" s="49"/>
      <c r="BN95" s="49"/>
      <c r="BO95" s="49"/>
      <c r="BP95" s="49"/>
      <c r="BQ95" s="49"/>
      <c r="BR95" s="44">
        <f t="shared" si="89"/>
        <v>0</v>
      </c>
      <c r="BS95" s="49"/>
      <c r="BT95" s="49"/>
      <c r="BU95" s="49"/>
      <c r="BV95" s="49"/>
      <c r="BW95" s="49"/>
      <c r="BX95" s="44">
        <f t="shared" si="90"/>
        <v>0</v>
      </c>
      <c r="BY95" s="49"/>
      <c r="BZ95" s="49"/>
      <c r="CA95" s="49"/>
      <c r="CB95" s="49"/>
      <c r="CC95" s="49"/>
      <c r="CD95" s="44">
        <f t="shared" si="74"/>
        <v>0</v>
      </c>
      <c r="CE95" s="44">
        <f t="shared" si="75"/>
        <v>8</v>
      </c>
      <c r="CF95" s="75">
        <f t="shared" si="76"/>
        <v>0.0009226187942618938</v>
      </c>
      <c r="CG95" s="43"/>
      <c r="CH95" s="49"/>
      <c r="CI95" s="44">
        <f t="shared" si="77"/>
        <v>0</v>
      </c>
      <c r="CJ95" s="44"/>
      <c r="CK95" s="49"/>
      <c r="CL95" s="49"/>
      <c r="CM95" s="49"/>
      <c r="CN95" s="44">
        <f t="shared" si="91"/>
        <v>0</v>
      </c>
      <c r="CO95" s="49"/>
      <c r="CP95" s="49"/>
      <c r="CQ95" s="49"/>
      <c r="CR95" s="49"/>
      <c r="CS95" s="49"/>
      <c r="CT95" s="49"/>
      <c r="CU95" s="49"/>
      <c r="CV95" s="49"/>
      <c r="CW95" s="49"/>
      <c r="CX95" s="49"/>
      <c r="CY95" s="49"/>
      <c r="CZ95" s="49"/>
      <c r="DA95" s="49"/>
      <c r="DB95" s="49"/>
      <c r="DC95" s="49"/>
      <c r="DD95" s="49"/>
      <c r="DE95" s="44">
        <f t="shared" si="92"/>
        <v>0</v>
      </c>
      <c r="DF95" s="44">
        <f t="shared" si="78"/>
        <v>0</v>
      </c>
      <c r="DG95" s="75">
        <f t="shared" si="79"/>
      </c>
    </row>
    <row r="96" spans="1:111" ht="15.75" customHeight="1">
      <c r="A96" s="50"/>
      <c r="B96" s="22" t="s">
        <v>22</v>
      </c>
      <c r="C96" s="1"/>
      <c r="D96" s="49"/>
      <c r="E96" s="49"/>
      <c r="F96" s="49"/>
      <c r="G96" s="49"/>
      <c r="H96" s="49"/>
      <c r="I96" s="49"/>
      <c r="J96" s="49"/>
      <c r="K96" s="49"/>
      <c r="L96" s="49"/>
      <c r="M96" s="49"/>
      <c r="N96" s="49"/>
      <c r="O96" s="44">
        <f t="shared" si="80"/>
        <v>0</v>
      </c>
      <c r="P96" s="44"/>
      <c r="Q96" s="49"/>
      <c r="R96" s="49"/>
      <c r="S96" s="49">
        <v>1.022721584173706</v>
      </c>
      <c r="T96" s="44">
        <f t="shared" si="81"/>
        <v>1.022721584173706</v>
      </c>
      <c r="U96" s="49"/>
      <c r="V96" s="49"/>
      <c r="W96" s="49"/>
      <c r="X96" s="49"/>
      <c r="Y96" s="49"/>
      <c r="Z96" s="44">
        <f t="shared" si="82"/>
        <v>0</v>
      </c>
      <c r="AA96" s="44">
        <f t="shared" si="83"/>
        <v>1.022721584173706</v>
      </c>
      <c r="AB96" s="75">
        <f t="shared" si="71"/>
        <v>0.00019721420154002783</v>
      </c>
      <c r="AC96" s="43"/>
      <c r="AD96" s="49"/>
      <c r="AE96" s="49"/>
      <c r="AF96" s="49"/>
      <c r="AG96" s="49"/>
      <c r="AH96" s="49"/>
      <c r="AI96" s="44">
        <f t="shared" si="84"/>
        <v>0</v>
      </c>
      <c r="AJ96" s="49"/>
      <c r="AK96" s="49"/>
      <c r="AL96" s="49"/>
      <c r="AM96" s="49"/>
      <c r="AN96" s="49"/>
      <c r="AO96" s="44">
        <f t="shared" si="85"/>
        <v>0</v>
      </c>
      <c r="AP96" s="49">
        <v>4.36880162145191</v>
      </c>
      <c r="AQ96" s="49">
        <v>9.497938252963818</v>
      </c>
      <c r="AR96" s="49">
        <v>9.555832688959459</v>
      </c>
      <c r="AS96" s="49">
        <v>9.818827319279208</v>
      </c>
      <c r="AT96" s="49">
        <v>7.6085940361790065</v>
      </c>
      <c r="AU96" s="44">
        <f t="shared" si="86"/>
        <v>40.8499939188334</v>
      </c>
      <c r="AV96" s="49"/>
      <c r="AW96" s="49"/>
      <c r="AX96" s="49"/>
      <c r="AY96" s="49"/>
      <c r="AZ96" s="49"/>
      <c r="BA96" s="44">
        <f t="shared" si="87"/>
        <v>0</v>
      </c>
      <c r="BB96" s="44">
        <f t="shared" si="88"/>
        <v>40.8499939188334</v>
      </c>
      <c r="BC96" s="75">
        <f t="shared" si="72"/>
        <v>0.0058381510966650394</v>
      </c>
      <c r="BD96" s="43"/>
      <c r="BE96" s="49"/>
      <c r="BF96" s="49"/>
      <c r="BG96" s="49"/>
      <c r="BH96" s="49"/>
      <c r="BI96" s="49"/>
      <c r="BJ96" s="49"/>
      <c r="BK96" s="44">
        <f t="shared" si="73"/>
        <v>0</v>
      </c>
      <c r="BL96" s="49"/>
      <c r="BM96" s="49"/>
      <c r="BN96" s="49"/>
      <c r="BO96" s="49"/>
      <c r="BP96" s="49"/>
      <c r="BQ96" s="49"/>
      <c r="BR96" s="44">
        <f t="shared" si="89"/>
        <v>0</v>
      </c>
      <c r="BS96" s="49">
        <v>7.8881006640956315</v>
      </c>
      <c r="BT96" s="49">
        <v>6.9816674432537695</v>
      </c>
      <c r="BU96" s="49">
        <v>13.069703435240093</v>
      </c>
      <c r="BV96" s="49">
        <v>8.212227613771944</v>
      </c>
      <c r="BW96" s="49">
        <v>0</v>
      </c>
      <c r="BX96" s="44">
        <f t="shared" si="90"/>
        <v>36.15169915636144</v>
      </c>
      <c r="BY96" s="49"/>
      <c r="BZ96" s="49"/>
      <c r="CA96" s="49"/>
      <c r="CB96" s="49"/>
      <c r="CC96" s="49"/>
      <c r="CD96" s="44">
        <f t="shared" si="74"/>
        <v>0</v>
      </c>
      <c r="CE96" s="44">
        <f t="shared" si="75"/>
        <v>36.15169915636144</v>
      </c>
      <c r="CF96" s="75">
        <f t="shared" si="76"/>
        <v>0.004169279635770114</v>
      </c>
      <c r="CG96" s="43"/>
      <c r="CH96" s="49"/>
      <c r="CI96" s="44">
        <f t="shared" si="77"/>
        <v>0</v>
      </c>
      <c r="CJ96" s="44"/>
      <c r="CK96" s="49">
        <v>1.1785649187647778</v>
      </c>
      <c r="CL96" s="49">
        <v>0.7970204213333432</v>
      </c>
      <c r="CM96" s="49">
        <v>0</v>
      </c>
      <c r="CN96" s="44">
        <f t="shared" si="91"/>
        <v>1.975585340098121</v>
      </c>
      <c r="CO96" s="49"/>
      <c r="CP96" s="49"/>
      <c r="CQ96" s="49"/>
      <c r="CR96" s="49"/>
      <c r="CS96" s="49"/>
      <c r="CT96" s="49"/>
      <c r="CU96" s="49"/>
      <c r="CV96" s="49"/>
      <c r="CW96" s="49"/>
      <c r="CX96" s="49"/>
      <c r="CY96" s="49"/>
      <c r="CZ96" s="49"/>
      <c r="DA96" s="49"/>
      <c r="DB96" s="49"/>
      <c r="DC96" s="49"/>
      <c r="DD96" s="49"/>
      <c r="DE96" s="44">
        <f t="shared" si="92"/>
        <v>0</v>
      </c>
      <c r="DF96" s="44">
        <f t="shared" si="78"/>
        <v>1.975585340098121</v>
      </c>
      <c r="DG96" s="75">
        <f t="shared" si="79"/>
        <v>0.003168824977000791</v>
      </c>
    </row>
    <row r="97" spans="1:111" ht="15.75" customHeight="1">
      <c r="A97" s="50"/>
      <c r="B97" s="22" t="s">
        <v>23</v>
      </c>
      <c r="C97" s="1"/>
      <c r="D97" s="49"/>
      <c r="E97" s="49"/>
      <c r="F97" s="49"/>
      <c r="G97" s="49"/>
      <c r="H97" s="49"/>
      <c r="I97" s="49"/>
      <c r="J97" s="49"/>
      <c r="K97" s="49"/>
      <c r="L97" s="49"/>
      <c r="M97" s="49"/>
      <c r="N97" s="49"/>
      <c r="O97" s="44">
        <f t="shared" si="80"/>
        <v>0</v>
      </c>
      <c r="P97" s="44"/>
      <c r="Q97" s="49"/>
      <c r="R97" s="49"/>
      <c r="S97" s="49"/>
      <c r="T97" s="44">
        <f t="shared" si="81"/>
        <v>0</v>
      </c>
      <c r="U97" s="49">
        <v>1.837176517811768</v>
      </c>
      <c r="V97" s="49">
        <v>1.499393189120924</v>
      </c>
      <c r="W97" s="49">
        <v>0.9545213116538911</v>
      </c>
      <c r="X97" s="49">
        <v>1.1554429362278489</v>
      </c>
      <c r="Y97" s="49">
        <v>1.1203378499120122</v>
      </c>
      <c r="Z97" s="44">
        <f t="shared" si="82"/>
        <v>6.566871804726444</v>
      </c>
      <c r="AA97" s="44">
        <f t="shared" si="83"/>
        <v>6.566871804726444</v>
      </c>
      <c r="AB97" s="75">
        <f t="shared" si="71"/>
        <v>0.0012663078589772697</v>
      </c>
      <c r="AC97" s="41"/>
      <c r="AD97" s="49"/>
      <c r="AE97" s="49"/>
      <c r="AF97" s="49"/>
      <c r="AG97" s="49"/>
      <c r="AH97" s="49"/>
      <c r="AI97" s="44">
        <f t="shared" si="84"/>
        <v>0</v>
      </c>
      <c r="AJ97" s="49"/>
      <c r="AK97" s="49"/>
      <c r="AL97" s="49"/>
      <c r="AM97" s="49"/>
      <c r="AN97" s="49"/>
      <c r="AO97" s="44">
        <f t="shared" si="85"/>
        <v>0</v>
      </c>
      <c r="AP97" s="49"/>
      <c r="AQ97" s="49"/>
      <c r="AR97" s="49"/>
      <c r="AS97" s="49"/>
      <c r="AT97" s="49"/>
      <c r="AU97" s="44">
        <f t="shared" si="86"/>
        <v>0</v>
      </c>
      <c r="AV97" s="49">
        <v>0.7748615021342294</v>
      </c>
      <c r="AW97" s="49">
        <v>0.2582871673780765</v>
      </c>
      <c r="AX97" s="49">
        <v>0.516574334756153</v>
      </c>
      <c r="AY97" s="49">
        <v>0</v>
      </c>
      <c r="AZ97" s="49">
        <v>0</v>
      </c>
      <c r="BA97" s="44">
        <f t="shared" si="87"/>
        <v>1.549723004268459</v>
      </c>
      <c r="BB97" s="44">
        <f t="shared" si="88"/>
        <v>1.549723004268459</v>
      </c>
      <c r="BC97" s="75">
        <f t="shared" si="72"/>
        <v>0.00022148147867228187</v>
      </c>
      <c r="BD97" s="41"/>
      <c r="BE97" s="49"/>
      <c r="BF97" s="49"/>
      <c r="BG97" s="49"/>
      <c r="BH97" s="49"/>
      <c r="BI97" s="49"/>
      <c r="BJ97" s="49"/>
      <c r="BK97" s="44">
        <f t="shared" si="73"/>
        <v>0</v>
      </c>
      <c r="BL97" s="49"/>
      <c r="BM97" s="49"/>
      <c r="BN97" s="49"/>
      <c r="BO97" s="49"/>
      <c r="BP97" s="49"/>
      <c r="BQ97" s="49"/>
      <c r="BR97" s="44">
        <f t="shared" si="89"/>
        <v>0</v>
      </c>
      <c r="BS97" s="49"/>
      <c r="BT97" s="49"/>
      <c r="BU97" s="49"/>
      <c r="BV97" s="49"/>
      <c r="BW97" s="49"/>
      <c r="BX97" s="44">
        <f t="shared" si="90"/>
        <v>0</v>
      </c>
      <c r="BY97" s="49">
        <v>0.21502434559939304</v>
      </c>
      <c r="BZ97" s="49">
        <v>0.24138846737481034</v>
      </c>
      <c r="CA97" s="49">
        <v>0.695087253414264</v>
      </c>
      <c r="CB97" s="49">
        <v>0.6932094081942337</v>
      </c>
      <c r="CC97" s="49">
        <v>0.7238808801213961</v>
      </c>
      <c r="CD97" s="44">
        <f t="shared" si="74"/>
        <v>2.568590354704097</v>
      </c>
      <c r="CE97" s="44">
        <f t="shared" si="75"/>
        <v>2.568590354704097</v>
      </c>
      <c r="CF97" s="75">
        <f t="shared" si="76"/>
        <v>0.000296228717001228</v>
      </c>
      <c r="CG97" s="41"/>
      <c r="CH97" s="49"/>
      <c r="CI97" s="44">
        <f t="shared" si="77"/>
        <v>0</v>
      </c>
      <c r="CJ97" s="44"/>
      <c r="CK97" s="49"/>
      <c r="CL97" s="49"/>
      <c r="CM97" s="49"/>
      <c r="CN97" s="44">
        <f t="shared" si="91"/>
        <v>0</v>
      </c>
      <c r="CO97" s="49">
        <v>0.4160224877020379</v>
      </c>
      <c r="CP97" s="49">
        <v>0.24736472241742796</v>
      </c>
      <c r="CQ97" s="49">
        <v>0.24736472241742796</v>
      </c>
      <c r="CR97" s="49">
        <v>0.21925509486999298</v>
      </c>
      <c r="CS97" s="49">
        <v>0.20520028109627547</v>
      </c>
      <c r="CT97" s="49">
        <v>0.05340829234012649</v>
      </c>
      <c r="CU97" s="49">
        <v>0</v>
      </c>
      <c r="CV97" s="49">
        <v>0</v>
      </c>
      <c r="CW97" s="49">
        <v>0.014054813773717499</v>
      </c>
      <c r="CX97" s="49">
        <v>0</v>
      </c>
      <c r="CY97" s="49"/>
      <c r="CZ97" s="49"/>
      <c r="DA97" s="49"/>
      <c r="DB97" s="49"/>
      <c r="DC97" s="49"/>
      <c r="DD97" s="49"/>
      <c r="DE97" s="44">
        <f t="shared" si="92"/>
        <v>1.4026704146170061</v>
      </c>
      <c r="DF97" s="44">
        <f t="shared" si="78"/>
        <v>1.4026704146170061</v>
      </c>
      <c r="DG97" s="75">
        <f t="shared" si="79"/>
        <v>0.0022498734699649397</v>
      </c>
    </row>
    <row r="98" spans="1:111" ht="15.75" customHeight="1">
      <c r="A98" s="50"/>
      <c r="B98" s="22" t="s">
        <v>24</v>
      </c>
      <c r="C98" s="1"/>
      <c r="D98" s="49"/>
      <c r="E98" s="49"/>
      <c r="F98" s="49"/>
      <c r="G98" s="49"/>
      <c r="H98" s="49"/>
      <c r="I98" s="49"/>
      <c r="J98" s="49"/>
      <c r="K98" s="49"/>
      <c r="L98" s="49">
        <v>40.53621</v>
      </c>
      <c r="M98" s="49"/>
      <c r="N98" s="49"/>
      <c r="O98" s="44">
        <f t="shared" si="80"/>
        <v>40.53621</v>
      </c>
      <c r="P98" s="44"/>
      <c r="Q98" s="49"/>
      <c r="R98" s="49"/>
      <c r="S98" s="49"/>
      <c r="T98" s="44">
        <f t="shared" si="81"/>
        <v>0</v>
      </c>
      <c r="U98" s="49">
        <v>23.741973460952078</v>
      </c>
      <c r="V98" s="49">
        <v>19.376773520947328</v>
      </c>
      <c r="W98" s="49">
        <v>12.335352335219518</v>
      </c>
      <c r="X98" s="49">
        <v>14.931877945098355</v>
      </c>
      <c r="Y98" s="49">
        <v>14.478212214247543</v>
      </c>
      <c r="Z98" s="44">
        <f t="shared" si="82"/>
        <v>84.86418947646483</v>
      </c>
      <c r="AA98" s="44">
        <f t="shared" si="83"/>
        <v>125.40039947646483</v>
      </c>
      <c r="AB98" s="75">
        <f t="shared" si="71"/>
        <v>0.02418130216302455</v>
      </c>
      <c r="AC98" s="41"/>
      <c r="AD98" s="49">
        <v>2.6658</v>
      </c>
      <c r="AE98" s="49"/>
      <c r="AF98" s="49"/>
      <c r="AG98" s="49"/>
      <c r="AH98" s="49"/>
      <c r="AI98" s="44">
        <f t="shared" si="84"/>
        <v>2.6658</v>
      </c>
      <c r="AJ98" s="49"/>
      <c r="AK98" s="49"/>
      <c r="AL98" s="49"/>
      <c r="AM98" s="49"/>
      <c r="AN98" s="49"/>
      <c r="AO98" s="44">
        <f t="shared" si="85"/>
        <v>0</v>
      </c>
      <c r="AP98" s="49"/>
      <c r="AQ98" s="49"/>
      <c r="AR98" s="49"/>
      <c r="AS98" s="49"/>
      <c r="AT98" s="49"/>
      <c r="AU98" s="44">
        <f t="shared" si="86"/>
        <v>0</v>
      </c>
      <c r="AV98" s="49">
        <v>9.918227227318136</v>
      </c>
      <c r="AW98" s="49">
        <v>3.3060757424393787</v>
      </c>
      <c r="AX98" s="49">
        <v>6.6121514848787575</v>
      </c>
      <c r="AY98" s="49">
        <v>0</v>
      </c>
      <c r="AZ98" s="49">
        <v>0</v>
      </c>
      <c r="BA98" s="44">
        <f t="shared" si="87"/>
        <v>19.83645445463627</v>
      </c>
      <c r="BB98" s="44">
        <f t="shared" si="88"/>
        <v>22.502254454636272</v>
      </c>
      <c r="BC98" s="75">
        <f t="shared" si="72"/>
        <v>0.0032159505771971056</v>
      </c>
      <c r="BD98" s="41"/>
      <c r="BE98" s="49"/>
      <c r="BF98" s="49"/>
      <c r="BG98" s="49"/>
      <c r="BH98" s="49"/>
      <c r="BI98" s="49"/>
      <c r="BJ98" s="49"/>
      <c r="BK98" s="44">
        <f t="shared" si="73"/>
        <v>0</v>
      </c>
      <c r="BL98" s="49"/>
      <c r="BM98" s="49"/>
      <c r="BN98" s="49"/>
      <c r="BO98" s="49"/>
      <c r="BP98" s="49"/>
      <c r="BQ98" s="49"/>
      <c r="BR98" s="44">
        <f t="shared" si="89"/>
        <v>0</v>
      </c>
      <c r="BS98" s="49"/>
      <c r="BT98" s="49"/>
      <c r="BU98" s="49"/>
      <c r="BV98" s="49"/>
      <c r="BW98" s="49"/>
      <c r="BX98" s="44">
        <f t="shared" si="90"/>
        <v>0</v>
      </c>
      <c r="BY98" s="49">
        <v>2.831153883725342</v>
      </c>
      <c r="BZ98" s="49">
        <v>3.17828148710167</v>
      </c>
      <c r="CA98" s="49">
        <v>9.151982169954477</v>
      </c>
      <c r="CB98" s="49">
        <v>9.127257207890745</v>
      </c>
      <c r="CC98" s="49">
        <v>9.531098254931715</v>
      </c>
      <c r="CD98" s="44">
        <f t="shared" si="74"/>
        <v>33.81977300360395</v>
      </c>
      <c r="CE98" s="44">
        <f t="shared" si="75"/>
        <v>33.81977300360395</v>
      </c>
      <c r="CF98" s="75">
        <f t="shared" si="76"/>
        <v>0.0039003447738495027</v>
      </c>
      <c r="CG98" s="41"/>
      <c r="CH98" s="49"/>
      <c r="CI98" s="44">
        <f t="shared" si="77"/>
        <v>0</v>
      </c>
      <c r="CJ98" s="44"/>
      <c r="CK98" s="49"/>
      <c r="CL98" s="49"/>
      <c r="CM98" s="49"/>
      <c r="CN98" s="44">
        <f t="shared" si="91"/>
        <v>0</v>
      </c>
      <c r="CO98" s="49">
        <v>4.264230498945889</v>
      </c>
      <c r="CP98" s="49">
        <v>2.535488404778637</v>
      </c>
      <c r="CQ98" s="49">
        <v>2.535488404778637</v>
      </c>
      <c r="CR98" s="49">
        <v>2.247364722417428</v>
      </c>
      <c r="CS98" s="49">
        <v>2.1033028812368237</v>
      </c>
      <c r="CT98" s="49">
        <v>0.5474349964862966</v>
      </c>
      <c r="CU98" s="49">
        <v>0</v>
      </c>
      <c r="CV98" s="49">
        <v>0</v>
      </c>
      <c r="CW98" s="49">
        <v>0.14406184118060436</v>
      </c>
      <c r="CX98" s="49">
        <v>0</v>
      </c>
      <c r="CY98" s="49"/>
      <c r="CZ98" s="49"/>
      <c r="DA98" s="49"/>
      <c r="DB98" s="49"/>
      <c r="DC98" s="49"/>
      <c r="DD98" s="49"/>
      <c r="DE98" s="44">
        <f t="shared" si="92"/>
        <v>14.377371749824315</v>
      </c>
      <c r="DF98" s="44">
        <f t="shared" si="78"/>
        <v>14.377371749824315</v>
      </c>
      <c r="DG98" s="75">
        <f t="shared" si="79"/>
        <v>0.023061203067140632</v>
      </c>
    </row>
    <row r="99" spans="1:111" ht="15.75" customHeight="1">
      <c r="A99" s="50"/>
      <c r="B99" s="22" t="s">
        <v>39</v>
      </c>
      <c r="C99" s="1"/>
      <c r="D99" s="49"/>
      <c r="E99" s="49">
        <v>1.892133</v>
      </c>
      <c r="F99" s="49">
        <v>1.1148</v>
      </c>
      <c r="G99" s="49">
        <v>2.385182</v>
      </c>
      <c r="H99" s="49">
        <v>4.93143</v>
      </c>
      <c r="I99" s="49">
        <v>12.663401</v>
      </c>
      <c r="J99" s="49">
        <v>14.593975</v>
      </c>
      <c r="K99" s="49">
        <v>15.514976</v>
      </c>
      <c r="L99" s="49">
        <v>19.151976</v>
      </c>
      <c r="M99" s="49">
        <v>13.80099952</v>
      </c>
      <c r="N99" s="49">
        <v>36.48749749</v>
      </c>
      <c r="O99" s="44">
        <f t="shared" si="80"/>
        <v>122.53637001000001</v>
      </c>
      <c r="P99" s="44"/>
      <c r="Q99" s="49"/>
      <c r="R99" s="49"/>
      <c r="S99" s="49"/>
      <c r="T99" s="44">
        <f t="shared" si="81"/>
        <v>0</v>
      </c>
      <c r="U99" s="49">
        <v>3.9569955768253466</v>
      </c>
      <c r="V99" s="49">
        <v>3.229462253491221</v>
      </c>
      <c r="W99" s="49">
        <v>2.0558920558699194</v>
      </c>
      <c r="X99" s="49">
        <v>2.488646324183059</v>
      </c>
      <c r="Y99" s="49">
        <v>2.4130353690412574</v>
      </c>
      <c r="Z99" s="44">
        <f t="shared" si="82"/>
        <v>14.144031579410804</v>
      </c>
      <c r="AA99" s="44">
        <f t="shared" si="83"/>
        <v>136.68040158941082</v>
      </c>
      <c r="AB99" s="75">
        <f t="shared" si="71"/>
        <v>0.026356455835831592</v>
      </c>
      <c r="AC99" s="41"/>
      <c r="AD99" s="49">
        <v>92.6942448</v>
      </c>
      <c r="AE99" s="49"/>
      <c r="AF99" s="49">
        <v>70.90008049</v>
      </c>
      <c r="AG99" s="49">
        <v>49.84</v>
      </c>
      <c r="AH99" s="49">
        <v>41.475</v>
      </c>
      <c r="AI99" s="44">
        <f t="shared" si="84"/>
        <v>254.90932529</v>
      </c>
      <c r="AJ99" s="49"/>
      <c r="AK99" s="49"/>
      <c r="AL99" s="49"/>
      <c r="AM99" s="49"/>
      <c r="AN99" s="49"/>
      <c r="AO99" s="44">
        <f t="shared" si="85"/>
        <v>0</v>
      </c>
      <c r="AP99" s="49"/>
      <c r="AQ99" s="49"/>
      <c r="AR99" s="49"/>
      <c r="AS99" s="49"/>
      <c r="AT99" s="49"/>
      <c r="AU99" s="44">
        <f t="shared" si="86"/>
        <v>0</v>
      </c>
      <c r="AV99" s="49">
        <v>1.704695304695305</v>
      </c>
      <c r="AW99" s="49">
        <v>0.5682317682317682</v>
      </c>
      <c r="AX99" s="49">
        <v>1.1364635364635365</v>
      </c>
      <c r="AY99" s="49">
        <v>0</v>
      </c>
      <c r="AZ99" s="49">
        <v>0</v>
      </c>
      <c r="BA99" s="44">
        <f t="shared" si="87"/>
        <v>3.40939060939061</v>
      </c>
      <c r="BB99" s="44">
        <f t="shared" si="88"/>
        <v>258.3187158993906</v>
      </c>
      <c r="BC99" s="75">
        <f t="shared" si="72"/>
        <v>0.03691808859295421</v>
      </c>
      <c r="BD99" s="41"/>
      <c r="BE99" s="49">
        <v>36.3912</v>
      </c>
      <c r="BF99" s="49">
        <v>33.50457896</v>
      </c>
      <c r="BG99" s="49"/>
      <c r="BH99" s="49"/>
      <c r="BI99" s="49"/>
      <c r="BJ99" s="49">
        <v>117.32743323</v>
      </c>
      <c r="BK99" s="44">
        <f t="shared" si="73"/>
        <v>187.22321219</v>
      </c>
      <c r="BL99" s="49"/>
      <c r="BM99" s="49"/>
      <c r="BN99" s="49"/>
      <c r="BO99" s="49"/>
      <c r="BP99" s="49"/>
      <c r="BQ99" s="49"/>
      <c r="BR99" s="44">
        <f t="shared" si="89"/>
        <v>0</v>
      </c>
      <c r="BS99" s="49"/>
      <c r="BT99" s="49"/>
      <c r="BU99" s="49"/>
      <c r="BV99" s="49"/>
      <c r="BW99" s="49"/>
      <c r="BX99" s="44">
        <f t="shared" si="90"/>
        <v>0</v>
      </c>
      <c r="BY99" s="49">
        <v>0.3942113002655539</v>
      </c>
      <c r="BZ99" s="49">
        <v>0.4425455235204856</v>
      </c>
      <c r="CA99" s="49">
        <v>1.2743266312594836</v>
      </c>
      <c r="CB99" s="49">
        <v>1.2708839150227618</v>
      </c>
      <c r="CC99" s="49">
        <v>1.3271149468892258</v>
      </c>
      <c r="CD99" s="44">
        <f t="shared" si="74"/>
        <v>4.7090823169575105</v>
      </c>
      <c r="CE99" s="44">
        <f t="shared" si="75"/>
        <v>191.9322945069575</v>
      </c>
      <c r="CF99" s="75">
        <f t="shared" si="76"/>
        <v>0.02213504276724098</v>
      </c>
      <c r="CG99" s="41"/>
      <c r="CH99" s="49"/>
      <c r="CI99" s="44">
        <f t="shared" si="77"/>
        <v>0</v>
      </c>
      <c r="CJ99" s="44"/>
      <c r="CK99" s="49"/>
      <c r="CL99" s="49"/>
      <c r="CM99" s="49"/>
      <c r="CN99" s="44">
        <f t="shared" si="91"/>
        <v>0</v>
      </c>
      <c r="CO99" s="49">
        <v>0.20801124385101896</v>
      </c>
      <c r="CP99" s="49">
        <v>0.12368236120871398</v>
      </c>
      <c r="CQ99" s="49">
        <v>0.12368236120871398</v>
      </c>
      <c r="CR99" s="49">
        <v>0.10962754743499649</v>
      </c>
      <c r="CS99" s="49">
        <v>0.10260014054813774</v>
      </c>
      <c r="CT99" s="49">
        <v>0.026704146170063246</v>
      </c>
      <c r="CU99" s="49">
        <v>0</v>
      </c>
      <c r="CV99" s="49">
        <v>0</v>
      </c>
      <c r="CW99" s="49">
        <v>0.0070274068868587496</v>
      </c>
      <c r="CX99" s="49">
        <v>0</v>
      </c>
      <c r="CY99" s="49"/>
      <c r="CZ99" s="49"/>
      <c r="DA99" s="49"/>
      <c r="DB99" s="49"/>
      <c r="DC99" s="49"/>
      <c r="DD99" s="49"/>
      <c r="DE99" s="44">
        <f t="shared" si="92"/>
        <v>0.7013352073085031</v>
      </c>
      <c r="DF99" s="44">
        <f t="shared" si="78"/>
        <v>0.7013352073085031</v>
      </c>
      <c r="DG99" s="75">
        <f t="shared" si="79"/>
        <v>0.0011249367349824698</v>
      </c>
    </row>
    <row r="100" spans="1:111" s="40" customFormat="1" ht="15.75" customHeight="1">
      <c r="A100" s="50"/>
      <c r="B100" s="22" t="s">
        <v>99</v>
      </c>
      <c r="C100" s="1"/>
      <c r="D100" s="49"/>
      <c r="E100" s="49"/>
      <c r="F100" s="49"/>
      <c r="G100" s="49"/>
      <c r="H100" s="49"/>
      <c r="I100" s="49"/>
      <c r="J100" s="49"/>
      <c r="K100" s="49"/>
      <c r="L100" s="49"/>
      <c r="M100" s="49"/>
      <c r="N100" s="49"/>
      <c r="O100" s="44">
        <f t="shared" si="80"/>
        <v>0</v>
      </c>
      <c r="P100" s="44"/>
      <c r="Q100" s="49"/>
      <c r="R100" s="49"/>
      <c r="S100" s="49"/>
      <c r="T100" s="44">
        <f t="shared" si="81"/>
        <v>0</v>
      </c>
      <c r="U100" s="49"/>
      <c r="V100" s="49"/>
      <c r="W100" s="49"/>
      <c r="X100" s="49"/>
      <c r="Y100" s="49"/>
      <c r="Z100" s="44">
        <f t="shared" si="82"/>
        <v>0</v>
      </c>
      <c r="AA100" s="44">
        <f t="shared" si="83"/>
        <v>0</v>
      </c>
      <c r="AB100" s="75">
        <f t="shared" si="71"/>
      </c>
      <c r="AC100" s="41"/>
      <c r="AD100" s="49"/>
      <c r="AE100" s="49"/>
      <c r="AF100" s="49"/>
      <c r="AG100" s="49"/>
      <c r="AH100" s="49"/>
      <c r="AI100" s="44">
        <f t="shared" si="84"/>
        <v>0</v>
      </c>
      <c r="AJ100" s="49"/>
      <c r="AK100" s="49"/>
      <c r="AL100" s="49"/>
      <c r="AM100" s="49"/>
      <c r="AN100" s="49"/>
      <c r="AO100" s="44">
        <f t="shared" si="85"/>
        <v>0</v>
      </c>
      <c r="AP100" s="49"/>
      <c r="AQ100" s="49"/>
      <c r="AR100" s="49"/>
      <c r="AS100" s="49"/>
      <c r="AT100" s="49"/>
      <c r="AU100" s="44">
        <f t="shared" si="86"/>
        <v>0</v>
      </c>
      <c r="AV100" s="49"/>
      <c r="AW100" s="49"/>
      <c r="AX100" s="49"/>
      <c r="AY100" s="49"/>
      <c r="AZ100" s="49"/>
      <c r="BA100" s="44">
        <f t="shared" si="87"/>
        <v>0</v>
      </c>
      <c r="BB100" s="44">
        <f t="shared" si="88"/>
        <v>0</v>
      </c>
      <c r="BC100" s="75">
        <f t="shared" si="72"/>
      </c>
      <c r="BD100" s="41"/>
      <c r="BE100" s="49">
        <v>1.5797792</v>
      </c>
      <c r="BF100" s="49"/>
      <c r="BG100" s="49"/>
      <c r="BH100" s="49">
        <v>0.408</v>
      </c>
      <c r="BI100" s="49"/>
      <c r="BJ100" s="49"/>
      <c r="BK100" s="44">
        <f t="shared" si="73"/>
        <v>1.9877791999999999</v>
      </c>
      <c r="BL100" s="49"/>
      <c r="BM100" s="49"/>
      <c r="BN100" s="49"/>
      <c r="BO100" s="49"/>
      <c r="BP100" s="49"/>
      <c r="BQ100" s="49"/>
      <c r="BR100" s="44">
        <f t="shared" si="89"/>
        <v>0</v>
      </c>
      <c r="BS100" s="49"/>
      <c r="BT100" s="49"/>
      <c r="BU100" s="49"/>
      <c r="BV100" s="49"/>
      <c r="BW100" s="49"/>
      <c r="BX100" s="44">
        <f t="shared" si="90"/>
        <v>0</v>
      </c>
      <c r="BY100" s="49"/>
      <c r="BZ100" s="49"/>
      <c r="CA100" s="49"/>
      <c r="CB100" s="49"/>
      <c r="CC100" s="49"/>
      <c r="CD100" s="44">
        <f t="shared" si="74"/>
        <v>0</v>
      </c>
      <c r="CE100" s="44">
        <f t="shared" si="75"/>
        <v>1.9877791999999999</v>
      </c>
      <c r="CF100" s="75">
        <f t="shared" si="76"/>
        <v>0.00022924530609535898</v>
      </c>
      <c r="CG100" s="41"/>
      <c r="CH100" s="49"/>
      <c r="CI100" s="44">
        <f t="shared" si="77"/>
        <v>0</v>
      </c>
      <c r="CJ100" s="44"/>
      <c r="CK100" s="49"/>
      <c r="CL100" s="49"/>
      <c r="CM100" s="49"/>
      <c r="CN100" s="44">
        <f t="shared" si="91"/>
        <v>0</v>
      </c>
      <c r="CO100" s="49"/>
      <c r="CP100" s="49"/>
      <c r="CQ100" s="49"/>
      <c r="CR100" s="49"/>
      <c r="CS100" s="49"/>
      <c r="CT100" s="49"/>
      <c r="CU100" s="49"/>
      <c r="CV100" s="49"/>
      <c r="CW100" s="49"/>
      <c r="CX100" s="49"/>
      <c r="CY100" s="49"/>
      <c r="CZ100" s="49"/>
      <c r="DA100" s="49"/>
      <c r="DB100" s="49"/>
      <c r="DC100" s="49"/>
      <c r="DD100" s="49"/>
      <c r="DE100" s="44">
        <f t="shared" si="92"/>
        <v>0</v>
      </c>
      <c r="DF100" s="44">
        <f t="shared" si="78"/>
        <v>0</v>
      </c>
      <c r="DG100" s="75">
        <f t="shared" si="79"/>
      </c>
    </row>
    <row r="101" spans="1:111" ht="15.75" customHeight="1">
      <c r="A101" s="50">
        <v>9</v>
      </c>
      <c r="B101" s="22" t="s">
        <v>25</v>
      </c>
      <c r="C101" s="1"/>
      <c r="D101" s="49">
        <v>4.4634</v>
      </c>
      <c r="E101" s="49"/>
      <c r="F101" s="49">
        <v>15.04825</v>
      </c>
      <c r="G101" s="49">
        <v>5.60595</v>
      </c>
      <c r="H101" s="49">
        <v>18.491535</v>
      </c>
      <c r="I101" s="49">
        <v>6.625149</v>
      </c>
      <c r="J101" s="49">
        <v>23.214072</v>
      </c>
      <c r="K101" s="49">
        <v>48.113952</v>
      </c>
      <c r="L101" s="49"/>
      <c r="M101" s="49"/>
      <c r="N101" s="49">
        <v>15.88304422</v>
      </c>
      <c r="O101" s="44">
        <f t="shared" si="80"/>
        <v>137.44535222</v>
      </c>
      <c r="P101" s="44"/>
      <c r="Q101" s="49"/>
      <c r="R101" s="49"/>
      <c r="S101" s="49">
        <v>2.8386322792202607</v>
      </c>
      <c r="T101" s="44">
        <f t="shared" si="81"/>
        <v>2.8386322792202607</v>
      </c>
      <c r="U101" s="49">
        <v>245.0510832219697</v>
      </c>
      <c r="V101" s="49">
        <v>199.99598384120634</v>
      </c>
      <c r="W101" s="49">
        <v>127.31845803137287</v>
      </c>
      <c r="X101" s="49">
        <v>154.11831164762233</v>
      </c>
      <c r="Y101" s="49">
        <v>149.43583321134074</v>
      </c>
      <c r="Z101" s="44">
        <f t="shared" si="82"/>
        <v>875.9196699535121</v>
      </c>
      <c r="AA101" s="44">
        <f t="shared" si="83"/>
        <v>1016.2036544527323</v>
      </c>
      <c r="AB101" s="75">
        <f aca="true" t="shared" si="93" ref="AB101:AB114">IF(AA101=0,"",AA101/$AA$124)</f>
        <v>0.19595733131698037</v>
      </c>
      <c r="AC101" s="41"/>
      <c r="AD101" s="49">
        <v>81.7456</v>
      </c>
      <c r="AE101" s="49">
        <v>199.04500000000002</v>
      </c>
      <c r="AF101" s="49">
        <v>433.45575123000003</v>
      </c>
      <c r="AG101" s="49">
        <v>281.20539</v>
      </c>
      <c r="AH101" s="49">
        <v>428.56813910194194</v>
      </c>
      <c r="AI101" s="44">
        <f t="shared" si="84"/>
        <v>1424.0198803319422</v>
      </c>
      <c r="AJ101" s="49">
        <v>3.4524700000000004</v>
      </c>
      <c r="AK101" s="49">
        <v>7.835000000000001</v>
      </c>
      <c r="AL101" s="49">
        <v>14.424299999999999</v>
      </c>
      <c r="AM101" s="49">
        <v>21.34965012535</v>
      </c>
      <c r="AN101" s="49">
        <v>13.90226780465</v>
      </c>
      <c r="AO101" s="44">
        <f t="shared" si="85"/>
        <v>60.96368793</v>
      </c>
      <c r="AP101" s="49">
        <v>22.473821097347223</v>
      </c>
      <c r="AQ101" s="49">
        <v>32.591343277759286</v>
      </c>
      <c r="AR101" s="49">
        <v>63.45536650579429</v>
      </c>
      <c r="AS101" s="49">
        <v>117.02119538985036</v>
      </c>
      <c r="AT101" s="49">
        <v>57.392522343520426</v>
      </c>
      <c r="AU101" s="44">
        <f t="shared" si="86"/>
        <v>292.9342486142716</v>
      </c>
      <c r="AV101" s="49">
        <v>138.9326673326673</v>
      </c>
      <c r="AW101" s="49">
        <v>46.310889110889114</v>
      </c>
      <c r="AX101" s="49">
        <v>92.62177822177823</v>
      </c>
      <c r="AY101" s="49">
        <v>0</v>
      </c>
      <c r="AZ101" s="49">
        <v>0</v>
      </c>
      <c r="BA101" s="44">
        <f t="shared" si="87"/>
        <v>277.8653346653347</v>
      </c>
      <c r="BB101" s="44">
        <f t="shared" si="88"/>
        <v>2055.7831515415487</v>
      </c>
      <c r="BC101" s="75">
        <f aca="true" t="shared" si="94" ref="BC101:BC114">IF(BB101=0,"",BB101/$BB$124)</f>
        <v>0.29380598402352365</v>
      </c>
      <c r="BD101" s="41"/>
      <c r="BE101" s="49">
        <v>304.832</v>
      </c>
      <c r="BF101" s="49">
        <v>282.065</v>
      </c>
      <c r="BG101" s="49">
        <v>253.312</v>
      </c>
      <c r="BH101" s="49">
        <v>270</v>
      </c>
      <c r="BI101" s="49">
        <v>280</v>
      </c>
      <c r="BJ101" s="49"/>
      <c r="BK101" s="44">
        <f t="shared" si="73"/>
        <v>1390.2089999999998</v>
      </c>
      <c r="BL101" s="49"/>
      <c r="BM101" s="49"/>
      <c r="BN101" s="49"/>
      <c r="BO101" s="49"/>
      <c r="BP101" s="49"/>
      <c r="BQ101" s="49"/>
      <c r="BR101" s="44">
        <f t="shared" si="89"/>
        <v>0</v>
      </c>
      <c r="BS101" s="49">
        <v>39.06416783781077</v>
      </c>
      <c r="BT101" s="49">
        <v>38.41050152467267</v>
      </c>
      <c r="BU101" s="49">
        <v>35.59829245405194</v>
      </c>
      <c r="BV101" s="49">
        <v>34.57712699748464</v>
      </c>
      <c r="BW101" s="49">
        <v>21.098136391749996</v>
      </c>
      <c r="BX101" s="44">
        <f t="shared" si="90"/>
        <v>168.74822520577</v>
      </c>
      <c r="BY101" s="49">
        <v>48.91803862386192</v>
      </c>
      <c r="BZ101" s="49">
        <v>54.915876327769354</v>
      </c>
      <c r="CA101" s="49">
        <v>158.13235015174507</v>
      </c>
      <c r="CB101" s="49">
        <v>157.70514036418817</v>
      </c>
      <c r="CC101" s="49">
        <v>164.6829002276176</v>
      </c>
      <c r="CD101" s="44">
        <f t="shared" si="74"/>
        <v>584.3543056951821</v>
      </c>
      <c r="CE101" s="44">
        <f t="shared" si="75"/>
        <v>2143.3115309009518</v>
      </c>
      <c r="CF101" s="75">
        <f aca="true" t="shared" si="95" ref="CF101:CF114">IF(CE101=0,"",CE101/$CE$124)</f>
        <v>0.24718243754593125</v>
      </c>
      <c r="CG101" s="41"/>
      <c r="CH101" s="49"/>
      <c r="CI101" s="44">
        <f t="shared" si="77"/>
        <v>0</v>
      </c>
      <c r="CJ101" s="44"/>
      <c r="CK101" s="49">
        <v>15.646957593171845</v>
      </c>
      <c r="CL101" s="49">
        <v>4.83193630433334</v>
      </c>
      <c r="CM101" s="49">
        <v>0</v>
      </c>
      <c r="CN101" s="44">
        <f t="shared" si="91"/>
        <v>20.478893897505184</v>
      </c>
      <c r="CO101" s="49">
        <v>80.39634574841882</v>
      </c>
      <c r="CP101" s="49">
        <v>47.80323260716795</v>
      </c>
      <c r="CQ101" s="49">
        <v>47.80323260716795</v>
      </c>
      <c r="CR101" s="49">
        <v>42.37104708362614</v>
      </c>
      <c r="CS101" s="49">
        <v>39.65495432185523</v>
      </c>
      <c r="CT101" s="49">
        <v>10.321152494729445</v>
      </c>
      <c r="CU101" s="49">
        <v>0</v>
      </c>
      <c r="CV101" s="49">
        <v>0</v>
      </c>
      <c r="CW101" s="49">
        <v>2.7160927617709065</v>
      </c>
      <c r="CX101" s="49">
        <v>0</v>
      </c>
      <c r="CY101" s="49"/>
      <c r="CZ101" s="49"/>
      <c r="DA101" s="49"/>
      <c r="DB101" s="49"/>
      <c r="DC101" s="49"/>
      <c r="DD101" s="49"/>
      <c r="DE101" s="44">
        <f t="shared" si="92"/>
        <v>271.06605762473646</v>
      </c>
      <c r="DF101" s="44">
        <f t="shared" si="78"/>
        <v>291.54495152224166</v>
      </c>
      <c r="DG101" s="75">
        <f aca="true" t="shared" si="96" ref="DG101:DG114">IF(DF101=0,"",DF101/$DF$124)</f>
        <v>0.46763604970680706</v>
      </c>
    </row>
    <row r="102" spans="1:111" ht="15.75" customHeight="1">
      <c r="A102" s="50">
        <v>10</v>
      </c>
      <c r="B102" s="23" t="s">
        <v>26</v>
      </c>
      <c r="C102" s="1"/>
      <c r="D102" s="49"/>
      <c r="E102" s="49">
        <v>48.092</v>
      </c>
      <c r="F102" s="49">
        <v>53</v>
      </c>
      <c r="G102" s="49">
        <v>58</v>
      </c>
      <c r="H102" s="49">
        <v>59.64</v>
      </c>
      <c r="I102" s="49">
        <v>64.48</v>
      </c>
      <c r="J102" s="49">
        <v>69.3</v>
      </c>
      <c r="K102" s="49">
        <v>69.3</v>
      </c>
      <c r="L102" s="49">
        <v>71.913</v>
      </c>
      <c r="M102" s="49">
        <v>75</v>
      </c>
      <c r="N102" s="49">
        <v>78</v>
      </c>
      <c r="O102" s="44">
        <f t="shared" si="80"/>
        <v>646.725</v>
      </c>
      <c r="P102" s="44"/>
      <c r="Q102" s="48"/>
      <c r="R102" s="48"/>
      <c r="S102" s="48"/>
      <c r="T102" s="44">
        <f t="shared" si="81"/>
        <v>0</v>
      </c>
      <c r="U102" s="48"/>
      <c r="V102" s="48"/>
      <c r="W102" s="48"/>
      <c r="X102" s="48"/>
      <c r="Y102" s="48"/>
      <c r="Z102" s="44">
        <f t="shared" si="82"/>
        <v>0</v>
      </c>
      <c r="AA102" s="44">
        <f t="shared" si="83"/>
        <v>646.725</v>
      </c>
      <c r="AB102" s="76">
        <f t="shared" si="93"/>
        <v>0.1247097513777627</v>
      </c>
      <c r="AC102" s="43"/>
      <c r="AD102" s="48">
        <v>89.82</v>
      </c>
      <c r="AE102" s="48">
        <v>130</v>
      </c>
      <c r="AF102" s="48">
        <v>137.978655</v>
      </c>
      <c r="AG102" s="48">
        <v>175</v>
      </c>
      <c r="AH102" s="48">
        <v>200</v>
      </c>
      <c r="AI102" s="44">
        <f t="shared" si="84"/>
        <v>732.798655</v>
      </c>
      <c r="AJ102" s="48"/>
      <c r="AK102" s="48"/>
      <c r="AL102" s="48"/>
      <c r="AM102" s="48"/>
      <c r="AN102" s="48"/>
      <c r="AO102" s="44">
        <f t="shared" si="85"/>
        <v>0</v>
      </c>
      <c r="AP102" s="48"/>
      <c r="AQ102" s="48"/>
      <c r="AR102" s="48"/>
      <c r="AS102" s="48"/>
      <c r="AT102" s="48"/>
      <c r="AU102" s="44">
        <f t="shared" si="86"/>
        <v>0</v>
      </c>
      <c r="AV102" s="48"/>
      <c r="AW102" s="48"/>
      <c r="AX102" s="48"/>
      <c r="AY102" s="48"/>
      <c r="AZ102" s="48"/>
      <c r="BA102" s="44">
        <f t="shared" si="87"/>
        <v>0</v>
      </c>
      <c r="BB102" s="44">
        <f t="shared" si="88"/>
        <v>732.798655</v>
      </c>
      <c r="BC102" s="76">
        <f t="shared" si="94"/>
        <v>0.1047292511187011</v>
      </c>
      <c r="BD102" s="43"/>
      <c r="BE102" s="48">
        <v>235</v>
      </c>
      <c r="BF102" s="48"/>
      <c r="BG102" s="48"/>
      <c r="BH102" s="48"/>
      <c r="BI102" s="48"/>
      <c r="BJ102" s="48">
        <v>565</v>
      </c>
      <c r="BK102" s="44">
        <f t="shared" si="73"/>
        <v>800</v>
      </c>
      <c r="BL102" s="48"/>
      <c r="BM102" s="48"/>
      <c r="BN102" s="48"/>
      <c r="BO102" s="48"/>
      <c r="BP102" s="48"/>
      <c r="BQ102" s="48"/>
      <c r="BR102" s="44">
        <f t="shared" si="89"/>
        <v>0</v>
      </c>
      <c r="BS102" s="48"/>
      <c r="BT102" s="48"/>
      <c r="BU102" s="48"/>
      <c r="BV102" s="48"/>
      <c r="BW102" s="48"/>
      <c r="BX102" s="44">
        <f t="shared" si="90"/>
        <v>0</v>
      </c>
      <c r="BY102" s="48"/>
      <c r="BZ102" s="48"/>
      <c r="CA102" s="48"/>
      <c r="CB102" s="48"/>
      <c r="CC102" s="48"/>
      <c r="CD102" s="44">
        <f t="shared" si="74"/>
        <v>0</v>
      </c>
      <c r="CE102" s="44">
        <f t="shared" si="75"/>
        <v>800</v>
      </c>
      <c r="CF102" s="76">
        <f t="shared" si="95"/>
        <v>0.09226187942618938</v>
      </c>
      <c r="CG102" s="43"/>
      <c r="CH102" s="48"/>
      <c r="CI102" s="44">
        <f t="shared" si="77"/>
        <v>0</v>
      </c>
      <c r="CJ102" s="44"/>
      <c r="CK102" s="48"/>
      <c r="CL102" s="48"/>
      <c r="CM102" s="48"/>
      <c r="CN102" s="44">
        <f t="shared" si="91"/>
        <v>0</v>
      </c>
      <c r="CO102" s="48"/>
      <c r="CP102" s="48"/>
      <c r="CQ102" s="48"/>
      <c r="CR102" s="48"/>
      <c r="CS102" s="48"/>
      <c r="CT102" s="48"/>
      <c r="CU102" s="48"/>
      <c r="CV102" s="48"/>
      <c r="CW102" s="48"/>
      <c r="CX102" s="48"/>
      <c r="CY102" s="48"/>
      <c r="CZ102" s="48"/>
      <c r="DA102" s="48"/>
      <c r="DB102" s="48"/>
      <c r="DC102" s="48"/>
      <c r="DD102" s="48"/>
      <c r="DE102" s="44">
        <f t="shared" si="92"/>
        <v>0</v>
      </c>
      <c r="DF102" s="44">
        <f t="shared" si="78"/>
        <v>0</v>
      </c>
      <c r="DG102" s="76">
        <f t="shared" si="96"/>
      </c>
    </row>
    <row r="103" spans="2:111" s="40" customFormat="1" ht="30">
      <c r="B103" s="69" t="s">
        <v>52</v>
      </c>
      <c r="C103" s="1"/>
      <c r="D103" s="61">
        <f aca="true" t="shared" si="97" ref="D103:AA103">SUM(D76:D102)</f>
        <v>4.4634</v>
      </c>
      <c r="E103" s="61">
        <f t="shared" si="97"/>
        <v>93.08656500000001</v>
      </c>
      <c r="F103" s="61">
        <f t="shared" si="97"/>
        <v>106.254984</v>
      </c>
      <c r="G103" s="61">
        <f t="shared" si="97"/>
        <v>110.91403199999999</v>
      </c>
      <c r="H103" s="61">
        <f t="shared" si="97"/>
        <v>160.39815099999998</v>
      </c>
      <c r="I103" s="61">
        <f t="shared" si="97"/>
        <v>274.92391599999996</v>
      </c>
      <c r="J103" s="61">
        <f t="shared" si="97"/>
        <v>216.200109</v>
      </c>
      <c r="K103" s="61">
        <f t="shared" si="97"/>
        <v>282.291378</v>
      </c>
      <c r="L103" s="61">
        <f t="shared" si="97"/>
        <v>269.32894</v>
      </c>
      <c r="M103" s="61">
        <f t="shared" si="97"/>
        <v>255.98826011</v>
      </c>
      <c r="N103" s="61">
        <f t="shared" si="97"/>
        <v>252.64002439</v>
      </c>
      <c r="O103" s="62">
        <f t="shared" si="97"/>
        <v>2026.4897594999998</v>
      </c>
      <c r="P103" s="62">
        <f t="shared" si="97"/>
        <v>0</v>
      </c>
      <c r="Q103" s="61">
        <f t="shared" si="97"/>
        <v>0</v>
      </c>
      <c r="R103" s="61">
        <f t="shared" si="97"/>
        <v>0</v>
      </c>
      <c r="S103" s="61">
        <f t="shared" si="97"/>
        <v>40.34319603956574</v>
      </c>
      <c r="T103" s="62">
        <f t="shared" si="97"/>
        <v>40.34319603956574</v>
      </c>
      <c r="U103" s="61">
        <f t="shared" si="97"/>
        <v>524.7258777411612</v>
      </c>
      <c r="V103" s="61">
        <f t="shared" si="97"/>
        <v>428.2497624004609</v>
      </c>
      <c r="W103" s="61">
        <f t="shared" si="97"/>
        <v>272.6259715516075</v>
      </c>
      <c r="X103" s="61">
        <f t="shared" si="97"/>
        <v>330.01227863184647</v>
      </c>
      <c r="Y103" s="61">
        <f t="shared" si="97"/>
        <v>319.9857259017925</v>
      </c>
      <c r="Z103" s="62">
        <f t="shared" si="97"/>
        <v>1875.5996162268684</v>
      </c>
      <c r="AA103" s="87">
        <f t="shared" si="97"/>
        <v>3942.432571766434</v>
      </c>
      <c r="AB103" s="88">
        <f t="shared" si="93"/>
        <v>0.7602300604562768</v>
      </c>
      <c r="AC103" s="43"/>
      <c r="AD103" s="61">
        <f aca="true" t="shared" si="98" ref="AD103:BB103">SUM(AD76:AD102)</f>
        <v>509.58137006</v>
      </c>
      <c r="AE103" s="61">
        <f t="shared" si="98"/>
        <v>607.3616895800001</v>
      </c>
      <c r="AF103" s="61">
        <f t="shared" si="98"/>
        <v>979.9122331500001</v>
      </c>
      <c r="AG103" s="61">
        <f t="shared" si="98"/>
        <v>899.4579783005354</v>
      </c>
      <c r="AH103" s="61">
        <f t="shared" si="98"/>
        <v>988.084246381942</v>
      </c>
      <c r="AI103" s="62">
        <f t="shared" si="98"/>
        <v>3984.3975174724774</v>
      </c>
      <c r="AJ103" s="61">
        <f t="shared" si="98"/>
        <v>3.4524700000000004</v>
      </c>
      <c r="AK103" s="61">
        <f t="shared" si="98"/>
        <v>7.835000000000001</v>
      </c>
      <c r="AL103" s="61">
        <f t="shared" si="98"/>
        <v>14.424299999999999</v>
      </c>
      <c r="AM103" s="61">
        <f t="shared" si="98"/>
        <v>21.34965012535</v>
      </c>
      <c r="AN103" s="61">
        <f t="shared" si="98"/>
        <v>13.90226780465</v>
      </c>
      <c r="AO103" s="62">
        <f t="shared" si="98"/>
        <v>60.96368793</v>
      </c>
      <c r="AP103" s="61">
        <f t="shared" si="98"/>
        <v>120.64769794988622</v>
      </c>
      <c r="AQ103" s="61">
        <f t="shared" si="98"/>
        <v>208.79333691289898</v>
      </c>
      <c r="AR103" s="61">
        <f t="shared" si="98"/>
        <v>201.01999699210393</v>
      </c>
      <c r="AS103" s="61">
        <f t="shared" si="98"/>
        <v>233.06562027200994</v>
      </c>
      <c r="AT103" s="61">
        <f t="shared" si="98"/>
        <v>122.15548985123621</v>
      </c>
      <c r="AU103" s="62">
        <f t="shared" si="98"/>
        <v>885.6821419781354</v>
      </c>
      <c r="AV103" s="61">
        <f t="shared" si="98"/>
        <v>300</v>
      </c>
      <c r="AW103" s="61">
        <f t="shared" si="98"/>
        <v>100</v>
      </c>
      <c r="AX103" s="61">
        <f t="shared" si="98"/>
        <v>200</v>
      </c>
      <c r="AY103" s="61">
        <f t="shared" si="98"/>
        <v>0</v>
      </c>
      <c r="AZ103" s="61">
        <f t="shared" si="98"/>
        <v>0</v>
      </c>
      <c r="BA103" s="62">
        <f t="shared" si="98"/>
        <v>600</v>
      </c>
      <c r="BB103" s="87">
        <f t="shared" si="98"/>
        <v>5531.043347380613</v>
      </c>
      <c r="BC103" s="88">
        <f t="shared" si="94"/>
        <v>0.7904791087208606</v>
      </c>
      <c r="BD103" s="43"/>
      <c r="BE103" s="61">
        <f aca="true" t="shared" si="99" ref="BE103:CE103">SUM(BE76:BE102)</f>
        <v>1173.2561867723296</v>
      </c>
      <c r="BF103" s="61">
        <f t="shared" si="99"/>
        <v>660.95668704</v>
      </c>
      <c r="BG103" s="61">
        <f t="shared" si="99"/>
        <v>603.85753073</v>
      </c>
      <c r="BH103" s="61">
        <f t="shared" si="99"/>
        <v>679.5685000000001</v>
      </c>
      <c r="BI103" s="61">
        <f t="shared" si="99"/>
        <v>726.724</v>
      </c>
      <c r="BJ103" s="61">
        <f t="shared" si="99"/>
        <v>1420.5440525766667</v>
      </c>
      <c r="BK103" s="62">
        <f t="shared" si="99"/>
        <v>5264.906957118997</v>
      </c>
      <c r="BL103" s="61">
        <f t="shared" si="99"/>
        <v>0</v>
      </c>
      <c r="BM103" s="61">
        <f t="shared" si="99"/>
        <v>0</v>
      </c>
      <c r="BN103" s="61">
        <f t="shared" si="99"/>
        <v>0</v>
      </c>
      <c r="BO103" s="61">
        <f t="shared" si="99"/>
        <v>0</v>
      </c>
      <c r="BP103" s="61">
        <f t="shared" si="99"/>
        <v>0</v>
      </c>
      <c r="BQ103" s="61">
        <f t="shared" si="99"/>
        <v>11.41814571092832</v>
      </c>
      <c r="BR103" s="62">
        <f t="shared" si="99"/>
        <v>11.41814571092832</v>
      </c>
      <c r="BS103" s="61">
        <f t="shared" si="99"/>
        <v>106.32811183310017</v>
      </c>
      <c r="BT103" s="61">
        <f t="shared" si="99"/>
        <v>92.90867283675001</v>
      </c>
      <c r="BU103" s="61">
        <f t="shared" si="99"/>
        <v>166.39435217061788</v>
      </c>
      <c r="BV103" s="61">
        <f t="shared" si="99"/>
        <v>92.93599667797571</v>
      </c>
      <c r="BW103" s="61">
        <f t="shared" si="99"/>
        <v>21.098136391749996</v>
      </c>
      <c r="BX103" s="62">
        <f t="shared" si="99"/>
        <v>479.66526991019373</v>
      </c>
      <c r="BY103" s="61">
        <f t="shared" si="99"/>
        <v>100</v>
      </c>
      <c r="BZ103" s="61">
        <f t="shared" si="99"/>
        <v>150.5</v>
      </c>
      <c r="CA103" s="61">
        <f t="shared" si="99"/>
        <v>350.35</v>
      </c>
      <c r="CB103" s="61">
        <f t="shared" si="99"/>
        <v>350.2</v>
      </c>
      <c r="CC103" s="61">
        <f t="shared" si="99"/>
        <v>364.725</v>
      </c>
      <c r="CD103" s="62">
        <f t="shared" si="99"/>
        <v>1315.7749999999999</v>
      </c>
      <c r="CE103" s="87">
        <f t="shared" si="99"/>
        <v>7071.7653727401175</v>
      </c>
      <c r="CF103" s="88">
        <f t="shared" si="95"/>
        <v>0.8155679551875624</v>
      </c>
      <c r="CG103" s="43"/>
      <c r="CH103" s="61">
        <f aca="true" t="shared" si="100" ref="CH103:DF103">SUM(CH76:CH102)</f>
        <v>2.5</v>
      </c>
      <c r="CI103" s="62">
        <f t="shared" si="100"/>
        <v>2.5</v>
      </c>
      <c r="CJ103" s="62">
        <f t="shared" si="100"/>
        <v>0</v>
      </c>
      <c r="CK103" s="61">
        <f t="shared" si="100"/>
        <v>29.86339692577202</v>
      </c>
      <c r="CL103" s="61">
        <f t="shared" si="100"/>
        <v>14.445995136666724</v>
      </c>
      <c r="CM103" s="61">
        <f t="shared" si="100"/>
        <v>0</v>
      </c>
      <c r="CN103" s="62">
        <f t="shared" si="100"/>
        <v>44.30939206243875</v>
      </c>
      <c r="CO103" s="61">
        <f t="shared" si="100"/>
        <v>160.14</v>
      </c>
      <c r="CP103" s="61">
        <f t="shared" si="100"/>
        <v>100.14</v>
      </c>
      <c r="CQ103" s="61">
        <f t="shared" si="100"/>
        <v>100.14</v>
      </c>
      <c r="CR103" s="61">
        <f t="shared" si="100"/>
        <v>90.13999999999999</v>
      </c>
      <c r="CS103" s="61">
        <f t="shared" si="100"/>
        <v>85.14</v>
      </c>
      <c r="CT103" s="61">
        <f t="shared" si="100"/>
        <v>34.7</v>
      </c>
      <c r="CU103" s="61">
        <f t="shared" si="100"/>
        <v>0</v>
      </c>
      <c r="CV103" s="61">
        <f t="shared" si="100"/>
        <v>0</v>
      </c>
      <c r="CW103" s="61">
        <f t="shared" si="100"/>
        <v>5</v>
      </c>
      <c r="CX103" s="61">
        <f t="shared" si="100"/>
        <v>0</v>
      </c>
      <c r="CY103" s="61">
        <f t="shared" si="100"/>
        <v>0</v>
      </c>
      <c r="CZ103" s="61">
        <f t="shared" si="100"/>
        <v>0</v>
      </c>
      <c r="DA103" s="61">
        <f t="shared" si="100"/>
        <v>0</v>
      </c>
      <c r="DB103" s="61">
        <f t="shared" si="100"/>
        <v>0</v>
      </c>
      <c r="DC103" s="61">
        <f t="shared" si="100"/>
        <v>0</v>
      </c>
      <c r="DD103" s="61">
        <f t="shared" si="100"/>
        <v>0</v>
      </c>
      <c r="DE103" s="62">
        <f t="shared" si="100"/>
        <v>575.4</v>
      </c>
      <c r="DF103" s="87">
        <f t="shared" si="100"/>
        <v>622.2093920624388</v>
      </c>
      <c r="DG103" s="88">
        <f t="shared" si="96"/>
        <v>0.9980194843893746</v>
      </c>
    </row>
    <row r="104" spans="1:111" ht="8.25" customHeight="1">
      <c r="A104" s="40"/>
      <c r="B104" s="40"/>
      <c r="C104"/>
      <c r="O104"/>
      <c r="P104"/>
      <c r="Q104"/>
      <c r="U104"/>
      <c r="AA104"/>
      <c r="AB104" s="73">
        <f t="shared" si="93"/>
      </c>
      <c r="AC104"/>
      <c r="AD104"/>
      <c r="AJ104"/>
      <c r="AP104"/>
      <c r="AV104"/>
      <c r="BB104"/>
      <c r="BC104" s="73">
        <f t="shared" si="94"/>
      </c>
      <c r="BD104"/>
      <c r="BE104"/>
      <c r="BH104"/>
      <c r="BI104"/>
      <c r="BK104"/>
      <c r="BY104"/>
      <c r="CE104"/>
      <c r="CF104" s="73">
        <f t="shared" si="95"/>
      </c>
      <c r="CG104"/>
      <c r="CI104"/>
      <c r="CJ104"/>
      <c r="CK104"/>
      <c r="CL104"/>
      <c r="CN104"/>
      <c r="CO104"/>
      <c r="DG104" s="73">
        <f t="shared" si="96"/>
      </c>
    </row>
    <row r="105" spans="2:111" s="40" customFormat="1" ht="29.25" customHeight="1">
      <c r="B105" s="21" t="s">
        <v>53</v>
      </c>
      <c r="C105" s="1"/>
      <c r="D105" s="47"/>
      <c r="E105" s="47"/>
      <c r="F105" s="47"/>
      <c r="G105" s="47"/>
      <c r="H105" s="47"/>
      <c r="I105" s="47"/>
      <c r="J105" s="47"/>
      <c r="K105" s="47"/>
      <c r="L105" s="47"/>
      <c r="M105" s="47"/>
      <c r="N105" s="47"/>
      <c r="O105" s="42"/>
      <c r="P105" s="42"/>
      <c r="Q105" s="47"/>
      <c r="R105" s="47"/>
      <c r="S105" s="47"/>
      <c r="T105" s="42"/>
      <c r="U105" s="47"/>
      <c r="V105" s="47"/>
      <c r="W105" s="47"/>
      <c r="X105" s="47"/>
      <c r="Y105" s="47"/>
      <c r="Z105" s="42"/>
      <c r="AA105" s="42"/>
      <c r="AB105" s="77">
        <f t="shared" si="93"/>
      </c>
      <c r="AC105" s="43"/>
      <c r="AD105" s="47"/>
      <c r="AE105" s="47"/>
      <c r="AF105" s="47"/>
      <c r="AG105" s="47"/>
      <c r="AH105" s="47"/>
      <c r="AI105" s="42"/>
      <c r="AJ105" s="47"/>
      <c r="AK105" s="47"/>
      <c r="AL105" s="47"/>
      <c r="AM105" s="47"/>
      <c r="AN105" s="47"/>
      <c r="AO105" s="42"/>
      <c r="AP105" s="47"/>
      <c r="AQ105" s="47"/>
      <c r="AR105" s="47"/>
      <c r="AS105" s="47"/>
      <c r="AT105" s="47"/>
      <c r="AU105" s="42"/>
      <c r="AV105" s="47"/>
      <c r="AW105" s="47"/>
      <c r="AX105" s="47"/>
      <c r="AY105" s="47"/>
      <c r="AZ105" s="47"/>
      <c r="BA105" s="42"/>
      <c r="BB105" s="42"/>
      <c r="BC105" s="77">
        <f t="shared" si="94"/>
      </c>
      <c r="BD105" s="43"/>
      <c r="BE105" s="47"/>
      <c r="BF105" s="47"/>
      <c r="BG105" s="47"/>
      <c r="BH105" s="47"/>
      <c r="BI105" s="47"/>
      <c r="BJ105" s="47"/>
      <c r="BK105" s="42"/>
      <c r="BL105" s="47"/>
      <c r="BM105" s="47"/>
      <c r="BN105" s="47"/>
      <c r="BO105" s="47"/>
      <c r="BP105" s="47"/>
      <c r="BQ105" s="47"/>
      <c r="BR105" s="42"/>
      <c r="BS105" s="47"/>
      <c r="BT105" s="47"/>
      <c r="BU105" s="47"/>
      <c r="BV105" s="47"/>
      <c r="BW105" s="47"/>
      <c r="BX105" s="42"/>
      <c r="BY105" s="47"/>
      <c r="BZ105" s="47"/>
      <c r="CA105" s="47"/>
      <c r="CB105" s="47"/>
      <c r="CC105" s="47"/>
      <c r="CD105" s="42"/>
      <c r="CE105" s="42"/>
      <c r="CF105" s="77">
        <f t="shared" si="95"/>
      </c>
      <c r="CG105" s="43"/>
      <c r="CH105" s="47"/>
      <c r="CI105" s="42"/>
      <c r="CJ105" s="42"/>
      <c r="CK105" s="47"/>
      <c r="CL105" s="47"/>
      <c r="CM105" s="47"/>
      <c r="CN105" s="42"/>
      <c r="CO105" s="47"/>
      <c r="CP105" s="47"/>
      <c r="CQ105" s="47"/>
      <c r="CR105" s="47"/>
      <c r="CS105" s="47"/>
      <c r="CT105" s="47"/>
      <c r="CU105" s="47"/>
      <c r="CV105" s="47"/>
      <c r="CW105" s="47"/>
      <c r="CX105" s="47"/>
      <c r="CY105" s="47"/>
      <c r="CZ105" s="47"/>
      <c r="DA105" s="47"/>
      <c r="DB105" s="47"/>
      <c r="DC105" s="47"/>
      <c r="DD105" s="47"/>
      <c r="DE105" s="42"/>
      <c r="DF105" s="42"/>
      <c r="DG105" s="77">
        <f t="shared" si="96"/>
      </c>
    </row>
    <row r="106" spans="1:111" s="40" customFormat="1" ht="15.75" customHeight="1">
      <c r="A106" s="50"/>
      <c r="B106" s="22" t="s">
        <v>87</v>
      </c>
      <c r="C106" s="1"/>
      <c r="D106" s="49"/>
      <c r="E106" s="49"/>
      <c r="F106" s="49"/>
      <c r="G106" s="49"/>
      <c r="H106" s="49"/>
      <c r="I106" s="49"/>
      <c r="J106" s="49"/>
      <c r="K106" s="49"/>
      <c r="L106" s="49"/>
      <c r="M106" s="49"/>
      <c r="N106" s="49"/>
      <c r="O106" s="44">
        <f>SUM(D106:N106)</f>
        <v>0</v>
      </c>
      <c r="P106" s="44"/>
      <c r="Q106" s="49"/>
      <c r="R106" s="49"/>
      <c r="S106" s="49"/>
      <c r="T106" s="44">
        <f>SUM(Q106:S106)</f>
        <v>0</v>
      </c>
      <c r="U106" s="49"/>
      <c r="V106" s="49"/>
      <c r="W106" s="49"/>
      <c r="X106" s="49"/>
      <c r="Y106" s="49"/>
      <c r="Z106" s="44">
        <f>SUM(U106:Y106)</f>
        <v>0</v>
      </c>
      <c r="AA106" s="44">
        <f>SUM(O106,P106,T106,Z106)</f>
        <v>0</v>
      </c>
      <c r="AB106" s="75">
        <f t="shared" si="93"/>
      </c>
      <c r="AC106" s="43"/>
      <c r="AD106" s="49"/>
      <c r="AE106" s="49"/>
      <c r="AF106" s="49"/>
      <c r="AG106" s="49"/>
      <c r="AH106" s="49"/>
      <c r="AI106" s="44">
        <f>SUM(AD106:AH106)</f>
        <v>0</v>
      </c>
      <c r="AJ106" s="49"/>
      <c r="AK106" s="49"/>
      <c r="AL106" s="49"/>
      <c r="AM106" s="49"/>
      <c r="AN106" s="49"/>
      <c r="AO106" s="44">
        <f>SUM(AJ106:AN106)</f>
        <v>0</v>
      </c>
      <c r="AP106" s="49"/>
      <c r="AQ106" s="49"/>
      <c r="AR106" s="49"/>
      <c r="AS106" s="49"/>
      <c r="AT106" s="49"/>
      <c r="AU106" s="44">
        <f>SUM(AP106:AT106)</f>
        <v>0</v>
      </c>
      <c r="AV106" s="49"/>
      <c r="AW106" s="49"/>
      <c r="AX106" s="49"/>
      <c r="AY106" s="49"/>
      <c r="AZ106" s="49"/>
      <c r="BA106" s="44">
        <f>SUM(AV106:AZ106)</f>
        <v>0</v>
      </c>
      <c r="BB106" s="44">
        <f>SUM(AI106,AO106,AU106,BA106)</f>
        <v>0</v>
      </c>
      <c r="BC106" s="75">
        <f t="shared" si="94"/>
      </c>
      <c r="BD106" s="43"/>
      <c r="BE106" s="49">
        <v>0.2012</v>
      </c>
      <c r="BF106" s="49">
        <v>0.2012</v>
      </c>
      <c r="BG106" s="49">
        <v>0.2012</v>
      </c>
      <c r="BH106" s="49">
        <v>0.2012</v>
      </c>
      <c r="BI106" s="49">
        <v>0.2012</v>
      </c>
      <c r="BJ106" s="49"/>
      <c r="BK106" s="44">
        <f>SUM(BE106:BJ106)</f>
        <v>1.006</v>
      </c>
      <c r="BL106" s="49"/>
      <c r="BM106" s="49"/>
      <c r="BN106" s="49"/>
      <c r="BO106" s="49"/>
      <c r="BP106" s="49"/>
      <c r="BQ106" s="49"/>
      <c r="BR106" s="44">
        <f>SUM(BL106:BQ106)</f>
        <v>0</v>
      </c>
      <c r="BS106" s="49"/>
      <c r="BT106" s="49"/>
      <c r="BU106" s="49"/>
      <c r="BV106" s="49"/>
      <c r="BW106" s="49"/>
      <c r="BX106" s="44">
        <f>SUM(BS106:BW106)</f>
        <v>0</v>
      </c>
      <c r="BY106" s="49"/>
      <c r="BZ106" s="49"/>
      <c r="CA106" s="49"/>
      <c r="CB106" s="49"/>
      <c r="CC106" s="49"/>
      <c r="CD106" s="44">
        <f>SUM(BY106:CC106)</f>
        <v>0</v>
      </c>
      <c r="CE106" s="44">
        <f>SUM(BK106,BR106,BX106,CD106)</f>
        <v>1.006</v>
      </c>
      <c r="CF106" s="75">
        <f t="shared" si="95"/>
        <v>0.00011601931337843315</v>
      </c>
      <c r="CG106" s="43"/>
      <c r="CH106" s="49"/>
      <c r="CI106" s="44">
        <f>SUM(CH106)</f>
        <v>0</v>
      </c>
      <c r="CJ106" s="44"/>
      <c r="CK106" s="49"/>
      <c r="CL106" s="49"/>
      <c r="CM106" s="49"/>
      <c r="CN106" s="44">
        <f>SUM(CK106:CM106)</f>
        <v>0</v>
      </c>
      <c r="CO106" s="49"/>
      <c r="CP106" s="49"/>
      <c r="CQ106" s="49"/>
      <c r="CR106" s="49"/>
      <c r="CS106" s="49"/>
      <c r="CT106" s="49"/>
      <c r="CU106" s="49"/>
      <c r="CV106" s="49"/>
      <c r="CW106" s="49"/>
      <c r="CX106" s="49"/>
      <c r="CY106" s="49"/>
      <c r="CZ106" s="49"/>
      <c r="DA106" s="49"/>
      <c r="DB106" s="49"/>
      <c r="DC106" s="49"/>
      <c r="DD106" s="49"/>
      <c r="DE106" s="44">
        <f>SUM(CO106:DD106)</f>
        <v>0</v>
      </c>
      <c r="DF106" s="44">
        <f>SUM(CI106,CJ106,CN106,DE106)</f>
        <v>0</v>
      </c>
      <c r="DG106" s="75">
        <f t="shared" si="96"/>
      </c>
    </row>
    <row r="107" spans="1:111" ht="15.75" customHeight="1">
      <c r="A107" s="50">
        <v>11</v>
      </c>
      <c r="B107" s="22" t="s">
        <v>7</v>
      </c>
      <c r="C107" s="1"/>
      <c r="D107" s="49">
        <v>325</v>
      </c>
      <c r="E107" s="49">
        <v>425</v>
      </c>
      <c r="F107" s="49"/>
      <c r="G107" s="49">
        <v>3.5</v>
      </c>
      <c r="H107" s="49">
        <v>5</v>
      </c>
      <c r="I107" s="49">
        <v>154.338</v>
      </c>
      <c r="J107" s="49"/>
      <c r="K107" s="49">
        <v>75</v>
      </c>
      <c r="L107" s="49">
        <v>75</v>
      </c>
      <c r="M107" s="49">
        <v>75</v>
      </c>
      <c r="N107" s="49">
        <v>75</v>
      </c>
      <c r="O107" s="44">
        <f>SUM(D107:N107)</f>
        <v>1212.838</v>
      </c>
      <c r="P107" s="44"/>
      <c r="Q107" s="49"/>
      <c r="R107" s="49">
        <v>0</v>
      </c>
      <c r="S107" s="49">
        <v>2.556803960434265</v>
      </c>
      <c r="T107" s="44">
        <f>SUM(Q107:S107)</f>
        <v>2.556803960434265</v>
      </c>
      <c r="U107" s="49"/>
      <c r="V107" s="49"/>
      <c r="W107" s="49"/>
      <c r="X107" s="49"/>
      <c r="Y107" s="49"/>
      <c r="Z107" s="44">
        <f>SUM(U107:Y107)</f>
        <v>0</v>
      </c>
      <c r="AA107" s="44">
        <f>SUM(O107,P107,T107,Z107)</f>
        <v>1215.3948039604343</v>
      </c>
      <c r="AB107" s="75">
        <f t="shared" si="93"/>
        <v>0.23436790572148966</v>
      </c>
      <c r="AC107" s="43"/>
      <c r="AD107" s="49">
        <v>214.1</v>
      </c>
      <c r="AE107" s="49">
        <v>268.8</v>
      </c>
      <c r="AF107" s="49">
        <v>283.1</v>
      </c>
      <c r="AG107" s="49">
        <v>225.6</v>
      </c>
      <c r="AH107" s="49">
        <v>245</v>
      </c>
      <c r="AI107" s="44">
        <f>SUM(AD107:AH107)</f>
        <v>1236.6</v>
      </c>
      <c r="AJ107" s="49">
        <v>49.99999989999999</v>
      </c>
      <c r="AK107" s="49"/>
      <c r="AL107" s="49"/>
      <c r="AM107" s="49"/>
      <c r="AN107" s="49"/>
      <c r="AO107" s="44">
        <f>SUM(AJ107:AN107)</f>
        <v>49.99999989999999</v>
      </c>
      <c r="AP107" s="49">
        <v>7.552302050113764</v>
      </c>
      <c r="AQ107" s="49">
        <v>14.706663087101028</v>
      </c>
      <c r="AR107" s="49">
        <v>13.380003007896082</v>
      </c>
      <c r="AS107" s="49">
        <v>4.634379727989987</v>
      </c>
      <c r="AT107" s="49">
        <v>0.7872601487639415</v>
      </c>
      <c r="AU107" s="44">
        <f>SUM(AP107:AT107)</f>
        <v>41.0606080218648</v>
      </c>
      <c r="AV107" s="49"/>
      <c r="AW107" s="49"/>
      <c r="AX107" s="49"/>
      <c r="AY107" s="49"/>
      <c r="AZ107" s="49"/>
      <c r="BA107" s="44">
        <f>SUM(AV107:AZ107)</f>
        <v>0</v>
      </c>
      <c r="BB107" s="44">
        <f>SUM(AI107,AO107,AU107,BA107)</f>
        <v>1327.6606079218645</v>
      </c>
      <c r="BC107" s="75">
        <f t="shared" si="94"/>
        <v>0.18974502785824068</v>
      </c>
      <c r="BD107" s="43"/>
      <c r="BE107" s="49">
        <v>260</v>
      </c>
      <c r="BF107" s="49">
        <v>300</v>
      </c>
      <c r="BG107" s="49">
        <v>325</v>
      </c>
      <c r="BH107" s="49">
        <v>300</v>
      </c>
      <c r="BI107" s="49">
        <v>290</v>
      </c>
      <c r="BJ107" s="49">
        <v>0</v>
      </c>
      <c r="BK107" s="44">
        <f>SUM(BE107:BJ107)</f>
        <v>1475</v>
      </c>
      <c r="BL107" s="49">
        <v>20</v>
      </c>
      <c r="BM107" s="49">
        <v>20</v>
      </c>
      <c r="BN107" s="49">
        <v>15</v>
      </c>
      <c r="BO107" s="49">
        <v>15</v>
      </c>
      <c r="BP107" s="49">
        <v>5</v>
      </c>
      <c r="BQ107" s="49"/>
      <c r="BR107" s="44">
        <f>SUM(BL107:BQ107)</f>
        <v>75</v>
      </c>
      <c r="BS107" s="49">
        <v>0.8118881668998128</v>
      </c>
      <c r="BT107" s="49">
        <v>0</v>
      </c>
      <c r="BU107" s="49">
        <v>4.0513852991321</v>
      </c>
      <c r="BV107" s="49">
        <v>0.2845737137743569</v>
      </c>
      <c r="BW107" s="49">
        <v>0</v>
      </c>
      <c r="BX107" s="44">
        <f>SUM(BS107:BW107)</f>
        <v>5.14784717980627</v>
      </c>
      <c r="BY107" s="49"/>
      <c r="BZ107" s="49"/>
      <c r="CA107" s="49"/>
      <c r="CB107" s="49"/>
      <c r="CC107" s="49"/>
      <c r="CD107" s="44">
        <f>SUM(BY107:CC107)</f>
        <v>0</v>
      </c>
      <c r="CE107" s="44">
        <f>SUM(BK107,BR107,BX107,CD107)</f>
        <v>1555.1478471798064</v>
      </c>
      <c r="CF107" s="75">
        <f t="shared" si="95"/>
        <v>0.17935107895800162</v>
      </c>
      <c r="CG107" s="43"/>
      <c r="CH107" s="49"/>
      <c r="CI107" s="44">
        <f>SUM(CH107)</f>
        <v>0</v>
      </c>
      <c r="CJ107" s="44"/>
      <c r="CK107" s="49">
        <v>0.736603074227986</v>
      </c>
      <c r="CL107" s="49">
        <v>0.4981377633333395</v>
      </c>
      <c r="CM107" s="49">
        <v>0</v>
      </c>
      <c r="CN107" s="44">
        <f>SUM(CK107:CM107)</f>
        <v>1.2347408375613256</v>
      </c>
      <c r="CO107" s="49"/>
      <c r="CP107" s="49"/>
      <c r="CQ107" s="49"/>
      <c r="CR107" s="49"/>
      <c r="CS107" s="49"/>
      <c r="CT107" s="49"/>
      <c r="CU107" s="49"/>
      <c r="CV107" s="49"/>
      <c r="CW107" s="49"/>
      <c r="CX107" s="49"/>
      <c r="CY107" s="49"/>
      <c r="CZ107" s="49"/>
      <c r="DA107" s="49"/>
      <c r="DB107" s="49"/>
      <c r="DC107" s="49"/>
      <c r="DD107" s="49"/>
      <c r="DE107" s="44">
        <f>SUM(CO107:DD107)</f>
        <v>0</v>
      </c>
      <c r="DF107" s="44">
        <f>SUM(CI107,CJ107,CN107,DE107)</f>
        <v>1.2347408375613256</v>
      </c>
      <c r="DG107" s="75">
        <f t="shared" si="96"/>
        <v>0.001980515610625494</v>
      </c>
    </row>
    <row r="108" spans="1:111" s="17" customFormat="1" ht="30" customHeight="1">
      <c r="A108" s="50"/>
      <c r="B108" s="22" t="s">
        <v>32</v>
      </c>
      <c r="C108" s="1"/>
      <c r="D108" s="49"/>
      <c r="E108" s="49"/>
      <c r="F108" s="49"/>
      <c r="G108" s="49"/>
      <c r="H108" s="49"/>
      <c r="I108" s="49"/>
      <c r="J108" s="49"/>
      <c r="K108" s="49"/>
      <c r="L108" s="49"/>
      <c r="M108" s="49"/>
      <c r="N108" s="49"/>
      <c r="O108" s="44">
        <f>SUM(D108:N108)</f>
        <v>0</v>
      </c>
      <c r="P108" s="44"/>
      <c r="Q108" s="49"/>
      <c r="R108" s="49"/>
      <c r="S108" s="49"/>
      <c r="T108" s="44">
        <f>SUM(Q108:S108)</f>
        <v>0</v>
      </c>
      <c r="U108" s="49"/>
      <c r="V108" s="49"/>
      <c r="W108" s="49"/>
      <c r="X108" s="49"/>
      <c r="Y108" s="49"/>
      <c r="Z108" s="44">
        <f>SUM(U108:Y108)</f>
        <v>0</v>
      </c>
      <c r="AA108" s="44">
        <f>SUM(O108,P108,T108,Z108)</f>
        <v>0</v>
      </c>
      <c r="AB108" s="75">
        <f t="shared" si="93"/>
      </c>
      <c r="AC108" s="43"/>
      <c r="AD108" s="49">
        <v>14.0776075</v>
      </c>
      <c r="AE108" s="49">
        <v>8.8254855</v>
      </c>
      <c r="AF108" s="49">
        <v>10.096907</v>
      </c>
      <c r="AG108" s="49"/>
      <c r="AH108" s="49"/>
      <c r="AI108" s="44">
        <f>SUM(AD108:AH108)</f>
        <v>33</v>
      </c>
      <c r="AJ108" s="49"/>
      <c r="AK108" s="49"/>
      <c r="AL108" s="49"/>
      <c r="AM108" s="49"/>
      <c r="AN108" s="49"/>
      <c r="AO108" s="44">
        <f>SUM(AJ108:AN108)</f>
        <v>0</v>
      </c>
      <c r="AP108" s="49"/>
      <c r="AQ108" s="49"/>
      <c r="AR108" s="49"/>
      <c r="AS108" s="49"/>
      <c r="AT108" s="49"/>
      <c r="AU108" s="44">
        <f>SUM(AP108:AT108)</f>
        <v>0</v>
      </c>
      <c r="AV108" s="49"/>
      <c r="AW108" s="49"/>
      <c r="AX108" s="49"/>
      <c r="AY108" s="49"/>
      <c r="AZ108" s="49"/>
      <c r="BA108" s="44">
        <f>SUM(AV108:AZ108)</f>
        <v>0</v>
      </c>
      <c r="BB108" s="44">
        <f>SUM(AI108,AO108,AU108,BA108)</f>
        <v>33</v>
      </c>
      <c r="BC108" s="75">
        <f t="shared" si="94"/>
        <v>0.004716254953984783</v>
      </c>
      <c r="BD108" s="43"/>
      <c r="BE108" s="49"/>
      <c r="BF108" s="49">
        <v>5</v>
      </c>
      <c r="BG108" s="49"/>
      <c r="BH108" s="49"/>
      <c r="BI108" s="49"/>
      <c r="BJ108" s="49"/>
      <c r="BK108" s="44">
        <f>SUM(BE108:BJ108)</f>
        <v>5</v>
      </c>
      <c r="BL108" s="49"/>
      <c r="BM108" s="49"/>
      <c r="BN108" s="49"/>
      <c r="BO108" s="49"/>
      <c r="BP108" s="49"/>
      <c r="BQ108" s="49"/>
      <c r="BR108" s="44">
        <f>SUM(BL108:BQ108)</f>
        <v>0</v>
      </c>
      <c r="BS108" s="49"/>
      <c r="BT108" s="49"/>
      <c r="BU108" s="49"/>
      <c r="BV108" s="49"/>
      <c r="BW108" s="49"/>
      <c r="BX108" s="44">
        <f>SUM(BS108:BW108)</f>
        <v>0</v>
      </c>
      <c r="BY108" s="49"/>
      <c r="BZ108" s="49"/>
      <c r="CA108" s="49"/>
      <c r="CB108" s="49"/>
      <c r="CC108" s="49"/>
      <c r="CD108" s="44">
        <f>SUM(BY108:CC108)</f>
        <v>0</v>
      </c>
      <c r="CE108" s="44">
        <f>SUM(BK108,BR108,BX108,CD108)</f>
        <v>5</v>
      </c>
      <c r="CF108" s="75">
        <f t="shared" si="95"/>
        <v>0.0005766367464136836</v>
      </c>
      <c r="CG108" s="43"/>
      <c r="CH108" s="49"/>
      <c r="CI108" s="44">
        <f>SUM(CH108)</f>
        <v>0</v>
      </c>
      <c r="CJ108" s="44"/>
      <c r="CK108" s="49"/>
      <c r="CL108" s="49"/>
      <c r="CM108" s="49"/>
      <c r="CN108" s="44">
        <f>SUM(CK108:CM108)</f>
        <v>0</v>
      </c>
      <c r="CO108" s="49"/>
      <c r="CP108" s="49"/>
      <c r="CQ108" s="49"/>
      <c r="CR108" s="49"/>
      <c r="CS108" s="49"/>
      <c r="CT108" s="49"/>
      <c r="CU108" s="49"/>
      <c r="CV108" s="49"/>
      <c r="CW108" s="49"/>
      <c r="CX108" s="49"/>
      <c r="CY108" s="49"/>
      <c r="CZ108" s="49"/>
      <c r="DA108" s="49"/>
      <c r="DB108" s="49"/>
      <c r="DC108" s="49"/>
      <c r="DD108" s="49"/>
      <c r="DE108" s="44">
        <f>SUM(CO108:DD108)</f>
        <v>0</v>
      </c>
      <c r="DF108" s="44">
        <f>SUM(CI108,CJ108,CN108,DE108)</f>
        <v>0</v>
      </c>
      <c r="DG108" s="75">
        <f t="shared" si="96"/>
      </c>
    </row>
    <row r="109" spans="1:111" s="17" customFormat="1" ht="30" customHeight="1">
      <c r="A109" s="50"/>
      <c r="B109" s="22" t="s">
        <v>38</v>
      </c>
      <c r="C109" s="1"/>
      <c r="D109" s="49"/>
      <c r="E109" s="49"/>
      <c r="F109" s="49"/>
      <c r="G109" s="49"/>
      <c r="H109" s="49"/>
      <c r="I109" s="49"/>
      <c r="J109" s="49"/>
      <c r="K109" s="49"/>
      <c r="L109" s="49"/>
      <c r="M109" s="49"/>
      <c r="N109" s="49"/>
      <c r="O109" s="44">
        <f>SUM(D109:N109)</f>
        <v>0</v>
      </c>
      <c r="P109" s="44"/>
      <c r="Q109" s="49"/>
      <c r="R109" s="49"/>
      <c r="S109" s="49"/>
      <c r="T109" s="44">
        <f>SUM(Q109:S109)</f>
        <v>0</v>
      </c>
      <c r="U109" s="49"/>
      <c r="V109" s="49"/>
      <c r="W109" s="49"/>
      <c r="X109" s="49"/>
      <c r="Y109" s="49"/>
      <c r="Z109" s="44">
        <f>SUM(U109:Y109)</f>
        <v>0</v>
      </c>
      <c r="AA109" s="44">
        <f>SUM(O109,P109,T109,Z109)</f>
        <v>0</v>
      </c>
      <c r="AB109" s="76">
        <f t="shared" si="93"/>
      </c>
      <c r="AC109" s="43"/>
      <c r="AD109" s="49"/>
      <c r="AE109" s="49"/>
      <c r="AF109" s="49">
        <v>0.65</v>
      </c>
      <c r="AG109" s="49">
        <v>0.45</v>
      </c>
      <c r="AH109" s="49"/>
      <c r="AI109" s="44">
        <f>SUM(AD109:AH109)</f>
        <v>1.1</v>
      </c>
      <c r="AJ109" s="49"/>
      <c r="AK109" s="49"/>
      <c r="AL109" s="49"/>
      <c r="AM109" s="49"/>
      <c r="AN109" s="49"/>
      <c r="AO109" s="44">
        <f>SUM(AJ109:AN109)</f>
        <v>0</v>
      </c>
      <c r="AP109" s="49"/>
      <c r="AQ109" s="49"/>
      <c r="AR109" s="49"/>
      <c r="AS109" s="49"/>
      <c r="AT109" s="49"/>
      <c r="AU109" s="44">
        <f>SUM(AP109:AT109)</f>
        <v>0</v>
      </c>
      <c r="AV109" s="49"/>
      <c r="AW109" s="49"/>
      <c r="AX109" s="49"/>
      <c r="AY109" s="49"/>
      <c r="AZ109" s="49"/>
      <c r="BA109" s="44">
        <f>SUM(AV109:AZ109)</f>
        <v>0</v>
      </c>
      <c r="BB109" s="44">
        <f>SUM(AI109,AO109,AU109,BA109)</f>
        <v>1.1</v>
      </c>
      <c r="BC109" s="76">
        <f t="shared" si="94"/>
        <v>0.00015720849846615945</v>
      </c>
      <c r="BD109" s="43"/>
      <c r="BE109" s="49"/>
      <c r="BF109" s="49"/>
      <c r="BG109" s="49"/>
      <c r="BH109" s="49"/>
      <c r="BI109" s="49"/>
      <c r="BJ109" s="49"/>
      <c r="BK109" s="44">
        <f>SUM(BE109:BJ109)</f>
        <v>0</v>
      </c>
      <c r="BL109" s="49"/>
      <c r="BM109" s="49"/>
      <c r="BN109" s="49"/>
      <c r="BO109" s="49"/>
      <c r="BP109" s="49"/>
      <c r="BQ109" s="49"/>
      <c r="BR109" s="44">
        <f>SUM(BL109:BQ109)</f>
        <v>0</v>
      </c>
      <c r="BS109" s="49"/>
      <c r="BT109" s="49"/>
      <c r="BU109" s="49"/>
      <c r="BV109" s="49"/>
      <c r="BW109" s="49"/>
      <c r="BX109" s="44">
        <f>SUM(BS109:BW109)</f>
        <v>0</v>
      </c>
      <c r="BY109" s="49"/>
      <c r="BZ109" s="49"/>
      <c r="CA109" s="49"/>
      <c r="CB109" s="49"/>
      <c r="CC109" s="49"/>
      <c r="CD109" s="44">
        <f>SUM(BY109:CC109)</f>
        <v>0</v>
      </c>
      <c r="CE109" s="44">
        <f>SUM(BK109,BR109,BX109,CD109)</f>
        <v>0</v>
      </c>
      <c r="CF109" s="76">
        <f t="shared" si="95"/>
      </c>
      <c r="CG109" s="43"/>
      <c r="CH109" s="49"/>
      <c r="CI109" s="44">
        <f>SUM(CH109)</f>
        <v>0</v>
      </c>
      <c r="CJ109" s="44"/>
      <c r="CK109" s="49"/>
      <c r="CL109" s="49"/>
      <c r="CM109" s="49"/>
      <c r="CN109" s="44">
        <f>SUM(CK109:CM109)</f>
        <v>0</v>
      </c>
      <c r="CO109" s="49"/>
      <c r="CP109" s="49"/>
      <c r="CQ109" s="49"/>
      <c r="CR109" s="49"/>
      <c r="CS109" s="49"/>
      <c r="CT109" s="49"/>
      <c r="CU109" s="49"/>
      <c r="CV109" s="49"/>
      <c r="CW109" s="49"/>
      <c r="CX109" s="49"/>
      <c r="CY109" s="49"/>
      <c r="CZ109" s="49"/>
      <c r="DA109" s="49"/>
      <c r="DB109" s="49"/>
      <c r="DC109" s="49"/>
      <c r="DD109" s="49"/>
      <c r="DE109" s="44">
        <f>SUM(CO109:DD109)</f>
        <v>0</v>
      </c>
      <c r="DF109" s="44">
        <f>SUM(CI109,CJ109,CN109,DE109)</f>
        <v>0</v>
      </c>
      <c r="DG109" s="76">
        <f t="shared" si="96"/>
      </c>
    </row>
    <row r="110" spans="2:111" s="40" customFormat="1" ht="19.5" customHeight="1">
      <c r="B110" s="70" t="s">
        <v>54</v>
      </c>
      <c r="C110" s="1"/>
      <c r="D110" s="63">
        <f>SUM(D106:D109)</f>
        <v>325</v>
      </c>
      <c r="E110" s="63">
        <f aca="true" t="shared" si="101" ref="E110:AA110">SUM(E106:E109)</f>
        <v>425</v>
      </c>
      <c r="F110" s="63">
        <f t="shared" si="101"/>
        <v>0</v>
      </c>
      <c r="G110" s="63">
        <f t="shared" si="101"/>
        <v>3.5</v>
      </c>
      <c r="H110" s="63">
        <f t="shared" si="101"/>
        <v>5</v>
      </c>
      <c r="I110" s="63">
        <f t="shared" si="101"/>
        <v>154.338</v>
      </c>
      <c r="J110" s="63">
        <f t="shared" si="101"/>
        <v>0</v>
      </c>
      <c r="K110" s="63">
        <f t="shared" si="101"/>
        <v>75</v>
      </c>
      <c r="L110" s="63">
        <f t="shared" si="101"/>
        <v>75</v>
      </c>
      <c r="M110" s="63">
        <f t="shared" si="101"/>
        <v>75</v>
      </c>
      <c r="N110" s="63">
        <f t="shared" si="101"/>
        <v>75</v>
      </c>
      <c r="O110" s="64">
        <f t="shared" si="101"/>
        <v>1212.838</v>
      </c>
      <c r="P110" s="64">
        <f t="shared" si="101"/>
        <v>0</v>
      </c>
      <c r="Q110" s="63">
        <f t="shared" si="101"/>
        <v>0</v>
      </c>
      <c r="R110" s="63">
        <f t="shared" si="101"/>
        <v>0</v>
      </c>
      <c r="S110" s="63">
        <f t="shared" si="101"/>
        <v>2.556803960434265</v>
      </c>
      <c r="T110" s="64">
        <f t="shared" si="101"/>
        <v>2.556803960434265</v>
      </c>
      <c r="U110" s="63">
        <f t="shared" si="101"/>
        <v>0</v>
      </c>
      <c r="V110" s="63">
        <f t="shared" si="101"/>
        <v>0</v>
      </c>
      <c r="W110" s="63">
        <f t="shared" si="101"/>
        <v>0</v>
      </c>
      <c r="X110" s="63">
        <f t="shared" si="101"/>
        <v>0</v>
      </c>
      <c r="Y110" s="63">
        <f t="shared" si="101"/>
        <v>0</v>
      </c>
      <c r="Z110" s="64">
        <f t="shared" si="101"/>
        <v>0</v>
      </c>
      <c r="AA110" s="64">
        <f t="shared" si="101"/>
        <v>1215.3948039604343</v>
      </c>
      <c r="AB110" s="78">
        <f t="shared" si="93"/>
        <v>0.23436790572148966</v>
      </c>
      <c r="AC110" s="43"/>
      <c r="AD110" s="63">
        <f aca="true" t="shared" si="102" ref="AD110:BB110">SUM(AD106:AD109)</f>
        <v>228.1776075</v>
      </c>
      <c r="AE110" s="63">
        <f t="shared" si="102"/>
        <v>277.6254855</v>
      </c>
      <c r="AF110" s="63">
        <f t="shared" si="102"/>
        <v>293.846907</v>
      </c>
      <c r="AG110" s="63">
        <f t="shared" si="102"/>
        <v>226.04999999999998</v>
      </c>
      <c r="AH110" s="63">
        <f t="shared" si="102"/>
        <v>245</v>
      </c>
      <c r="AI110" s="64">
        <f t="shared" si="102"/>
        <v>1270.6999999999998</v>
      </c>
      <c r="AJ110" s="63">
        <f t="shared" si="102"/>
        <v>49.99999989999999</v>
      </c>
      <c r="AK110" s="63">
        <f t="shared" si="102"/>
        <v>0</v>
      </c>
      <c r="AL110" s="63">
        <f t="shared" si="102"/>
        <v>0</v>
      </c>
      <c r="AM110" s="63">
        <f t="shared" si="102"/>
        <v>0</v>
      </c>
      <c r="AN110" s="63">
        <f t="shared" si="102"/>
        <v>0</v>
      </c>
      <c r="AO110" s="64">
        <f t="shared" si="102"/>
        <v>49.99999989999999</v>
      </c>
      <c r="AP110" s="63">
        <f t="shared" si="102"/>
        <v>7.552302050113764</v>
      </c>
      <c r="AQ110" s="63">
        <f t="shared" si="102"/>
        <v>14.706663087101028</v>
      </c>
      <c r="AR110" s="63">
        <f t="shared" si="102"/>
        <v>13.380003007896082</v>
      </c>
      <c r="AS110" s="63">
        <f t="shared" si="102"/>
        <v>4.634379727989987</v>
      </c>
      <c r="AT110" s="63">
        <f t="shared" si="102"/>
        <v>0.7872601487639415</v>
      </c>
      <c r="AU110" s="64">
        <f t="shared" si="102"/>
        <v>41.0606080218648</v>
      </c>
      <c r="AV110" s="63">
        <f t="shared" si="102"/>
        <v>0</v>
      </c>
      <c r="AW110" s="63">
        <f t="shared" si="102"/>
        <v>0</v>
      </c>
      <c r="AX110" s="63">
        <f t="shared" si="102"/>
        <v>0</v>
      </c>
      <c r="AY110" s="63">
        <f t="shared" si="102"/>
        <v>0</v>
      </c>
      <c r="AZ110" s="63">
        <f t="shared" si="102"/>
        <v>0</v>
      </c>
      <c r="BA110" s="64">
        <f t="shared" si="102"/>
        <v>0</v>
      </c>
      <c r="BB110" s="64">
        <f t="shared" si="102"/>
        <v>1361.7606079218644</v>
      </c>
      <c r="BC110" s="78">
        <f t="shared" si="94"/>
        <v>0.19461849131069162</v>
      </c>
      <c r="BD110" s="43"/>
      <c r="BE110" s="63">
        <f aca="true" t="shared" si="103" ref="BE110:CE110">SUM(BE106:BE109)</f>
        <v>260.2012</v>
      </c>
      <c r="BF110" s="63">
        <f t="shared" si="103"/>
        <v>305.2012</v>
      </c>
      <c r="BG110" s="63">
        <f t="shared" si="103"/>
        <v>325.2012</v>
      </c>
      <c r="BH110" s="63">
        <f t="shared" si="103"/>
        <v>300.2012</v>
      </c>
      <c r="BI110" s="63">
        <f t="shared" si="103"/>
        <v>290.2012</v>
      </c>
      <c r="BJ110" s="63">
        <f t="shared" si="103"/>
        <v>0</v>
      </c>
      <c r="BK110" s="64">
        <f t="shared" si="103"/>
        <v>1481.006</v>
      </c>
      <c r="BL110" s="63">
        <f t="shared" si="103"/>
        <v>20</v>
      </c>
      <c r="BM110" s="63">
        <f t="shared" si="103"/>
        <v>20</v>
      </c>
      <c r="BN110" s="63">
        <f t="shared" si="103"/>
        <v>15</v>
      </c>
      <c r="BO110" s="63">
        <f t="shared" si="103"/>
        <v>15</v>
      </c>
      <c r="BP110" s="63">
        <f t="shared" si="103"/>
        <v>5</v>
      </c>
      <c r="BQ110" s="63">
        <f t="shared" si="103"/>
        <v>0</v>
      </c>
      <c r="BR110" s="64">
        <f t="shared" si="103"/>
        <v>75</v>
      </c>
      <c r="BS110" s="63">
        <f t="shared" si="103"/>
        <v>0.8118881668998128</v>
      </c>
      <c r="BT110" s="63">
        <f t="shared" si="103"/>
        <v>0</v>
      </c>
      <c r="BU110" s="63">
        <f t="shared" si="103"/>
        <v>4.0513852991321</v>
      </c>
      <c r="BV110" s="63">
        <f t="shared" si="103"/>
        <v>0.2845737137743569</v>
      </c>
      <c r="BW110" s="63">
        <f t="shared" si="103"/>
        <v>0</v>
      </c>
      <c r="BX110" s="64">
        <f t="shared" si="103"/>
        <v>5.14784717980627</v>
      </c>
      <c r="BY110" s="63">
        <f t="shared" si="103"/>
        <v>0</v>
      </c>
      <c r="BZ110" s="63">
        <f t="shared" si="103"/>
        <v>0</v>
      </c>
      <c r="CA110" s="63">
        <f t="shared" si="103"/>
        <v>0</v>
      </c>
      <c r="CB110" s="63">
        <f t="shared" si="103"/>
        <v>0</v>
      </c>
      <c r="CC110" s="63">
        <f t="shared" si="103"/>
        <v>0</v>
      </c>
      <c r="CD110" s="64">
        <f t="shared" si="103"/>
        <v>0</v>
      </c>
      <c r="CE110" s="64">
        <f t="shared" si="103"/>
        <v>1561.1538471798065</v>
      </c>
      <c r="CF110" s="78">
        <f t="shared" si="95"/>
        <v>0.18004373501779375</v>
      </c>
      <c r="CG110" s="43"/>
      <c r="CH110" s="63">
        <f>SUM(CH106:CH109)</f>
        <v>0</v>
      </c>
      <c r="CI110" s="64">
        <f aca="true" t="shared" si="104" ref="CI110:DF110">SUM(CI106:CI109)</f>
        <v>0</v>
      </c>
      <c r="CJ110" s="64">
        <f t="shared" si="104"/>
        <v>0</v>
      </c>
      <c r="CK110" s="63">
        <f t="shared" si="104"/>
        <v>0.736603074227986</v>
      </c>
      <c r="CL110" s="63">
        <f t="shared" si="104"/>
        <v>0.4981377633333395</v>
      </c>
      <c r="CM110" s="63">
        <f t="shared" si="104"/>
        <v>0</v>
      </c>
      <c r="CN110" s="64">
        <f t="shared" si="104"/>
        <v>1.2347408375613256</v>
      </c>
      <c r="CO110" s="63">
        <f t="shared" si="104"/>
        <v>0</v>
      </c>
      <c r="CP110" s="63">
        <f t="shared" si="104"/>
        <v>0</v>
      </c>
      <c r="CQ110" s="63">
        <f t="shared" si="104"/>
        <v>0</v>
      </c>
      <c r="CR110" s="63">
        <f t="shared" si="104"/>
        <v>0</v>
      </c>
      <c r="CS110" s="63">
        <f t="shared" si="104"/>
        <v>0</v>
      </c>
      <c r="CT110" s="63">
        <f t="shared" si="104"/>
        <v>0</v>
      </c>
      <c r="CU110" s="63">
        <f t="shared" si="104"/>
        <v>0</v>
      </c>
      <c r="CV110" s="63">
        <f t="shared" si="104"/>
        <v>0</v>
      </c>
      <c r="CW110" s="63">
        <f t="shared" si="104"/>
        <v>0</v>
      </c>
      <c r="CX110" s="63">
        <f t="shared" si="104"/>
        <v>0</v>
      </c>
      <c r="CY110" s="63">
        <f t="shared" si="104"/>
        <v>0</v>
      </c>
      <c r="CZ110" s="63">
        <f t="shared" si="104"/>
        <v>0</v>
      </c>
      <c r="DA110" s="63">
        <f t="shared" si="104"/>
        <v>0</v>
      </c>
      <c r="DB110" s="63">
        <f t="shared" si="104"/>
        <v>0</v>
      </c>
      <c r="DC110" s="63">
        <f t="shared" si="104"/>
        <v>0</v>
      </c>
      <c r="DD110" s="63">
        <f t="shared" si="104"/>
        <v>0</v>
      </c>
      <c r="DE110" s="64">
        <f t="shared" si="104"/>
        <v>0</v>
      </c>
      <c r="DF110" s="64">
        <f t="shared" si="104"/>
        <v>1.2347408375613256</v>
      </c>
      <c r="DG110" s="78">
        <f t="shared" si="96"/>
        <v>0.001980515610625494</v>
      </c>
    </row>
    <row r="111" spans="1:111" s="17" customFormat="1" ht="15.75" customHeight="1">
      <c r="A111" s="50"/>
      <c r="B111" s="22" t="s">
        <v>37</v>
      </c>
      <c r="C111" s="1"/>
      <c r="D111" s="49"/>
      <c r="E111" s="49"/>
      <c r="F111" s="49"/>
      <c r="G111" s="49"/>
      <c r="H111" s="49"/>
      <c r="I111" s="49"/>
      <c r="J111" s="49"/>
      <c r="K111" s="49"/>
      <c r="L111" s="49"/>
      <c r="M111" s="49"/>
      <c r="N111" s="49"/>
      <c r="O111" s="44">
        <f aca="true" t="shared" si="105" ref="O111:O120">SUM(D111:N111)</f>
        <v>0</v>
      </c>
      <c r="P111" s="44"/>
      <c r="Q111" s="49"/>
      <c r="R111" s="49"/>
      <c r="S111" s="49"/>
      <c r="T111" s="44">
        <f aca="true" t="shared" si="106" ref="T111:T120">SUM(Q111:S111)</f>
        <v>0</v>
      </c>
      <c r="U111" s="49"/>
      <c r="V111" s="49"/>
      <c r="W111" s="49"/>
      <c r="X111" s="49"/>
      <c r="Y111" s="49"/>
      <c r="Z111" s="44">
        <f aca="true" t="shared" si="107" ref="Z111:Z120">SUM(U111:Y111)</f>
        <v>0</v>
      </c>
      <c r="AA111" s="44">
        <f aca="true" t="shared" si="108" ref="AA111:AA120">SUM(O111,P111,T111,Z111)</f>
        <v>0</v>
      </c>
      <c r="AB111" s="77">
        <f t="shared" si="93"/>
      </c>
      <c r="AC111" s="43"/>
      <c r="AD111" s="49"/>
      <c r="AE111" s="49"/>
      <c r="AF111" s="49"/>
      <c r="AG111" s="49"/>
      <c r="AH111" s="49"/>
      <c r="AI111" s="44">
        <f aca="true" t="shared" si="109" ref="AI111:AI120">SUM(AD111:AH111)</f>
        <v>0</v>
      </c>
      <c r="AJ111" s="49"/>
      <c r="AK111" s="49">
        <v>4.3</v>
      </c>
      <c r="AL111" s="49">
        <v>2.2</v>
      </c>
      <c r="AM111" s="49">
        <v>12.7754</v>
      </c>
      <c r="AN111" s="49">
        <v>12.5</v>
      </c>
      <c r="AO111" s="44">
        <f aca="true" t="shared" si="110" ref="AO111:AO120">SUM(AJ111:AN111)</f>
        <v>31.775399999999998</v>
      </c>
      <c r="AP111" s="49"/>
      <c r="AQ111" s="49"/>
      <c r="AR111" s="49"/>
      <c r="AS111" s="49"/>
      <c r="AT111" s="49"/>
      <c r="AU111" s="44">
        <f aca="true" t="shared" si="111" ref="AU111:AU120">SUM(AP111:AT111)</f>
        <v>0</v>
      </c>
      <c r="AV111" s="49"/>
      <c r="AW111" s="49"/>
      <c r="AX111" s="49"/>
      <c r="AY111" s="49"/>
      <c r="AZ111" s="49"/>
      <c r="BA111" s="44">
        <f aca="true" t="shared" si="112" ref="BA111:BA120">SUM(AV111:AZ111)</f>
        <v>0</v>
      </c>
      <c r="BB111" s="44">
        <f aca="true" t="shared" si="113" ref="BB111:BB120">SUM(AI111,AO111,AU111,BA111)</f>
        <v>31.775399999999998</v>
      </c>
      <c r="BC111" s="77">
        <f t="shared" si="94"/>
        <v>0.004541239020146912</v>
      </c>
      <c r="BD111" s="43"/>
      <c r="BE111" s="49"/>
      <c r="BF111" s="49"/>
      <c r="BG111" s="49"/>
      <c r="BH111" s="49"/>
      <c r="BI111" s="49"/>
      <c r="BJ111" s="49"/>
      <c r="BK111" s="44">
        <f aca="true" t="shared" si="114" ref="BK111:BK120">SUM(BE111:BJ111)</f>
        <v>0</v>
      </c>
      <c r="BL111" s="49"/>
      <c r="BM111" s="49">
        <v>0.0306</v>
      </c>
      <c r="BN111" s="49"/>
      <c r="BO111" s="49"/>
      <c r="BP111" s="49"/>
      <c r="BQ111" s="49"/>
      <c r="BR111" s="44">
        <f aca="true" t="shared" si="115" ref="BR111:BR120">SUM(BL111:BQ111)</f>
        <v>0.0306</v>
      </c>
      <c r="BS111" s="49"/>
      <c r="BT111" s="49"/>
      <c r="BU111" s="49"/>
      <c r="BV111" s="49"/>
      <c r="BW111" s="49"/>
      <c r="BX111" s="44">
        <f aca="true" t="shared" si="116" ref="BX111:BX120">SUM(BS111:BW111)</f>
        <v>0</v>
      </c>
      <c r="BY111" s="49"/>
      <c r="BZ111" s="49"/>
      <c r="CA111" s="49"/>
      <c r="CB111" s="49"/>
      <c r="CC111" s="49"/>
      <c r="CD111" s="44">
        <f aca="true" t="shared" si="117" ref="CD111:CD120">SUM(BY111:CC111)</f>
        <v>0</v>
      </c>
      <c r="CE111" s="44">
        <f aca="true" t="shared" si="118" ref="CE111:CE120">SUM(BK111,BR111,BX111,CD111)</f>
        <v>0.0306</v>
      </c>
      <c r="CF111" s="77">
        <f t="shared" si="95"/>
        <v>3.529016888051744E-06</v>
      </c>
      <c r="CG111" s="43"/>
      <c r="CH111" s="49"/>
      <c r="CI111" s="44">
        <f aca="true" t="shared" si="119" ref="CI111:CI120">SUM(CH111)</f>
        <v>0</v>
      </c>
      <c r="CJ111" s="44"/>
      <c r="CK111" s="49"/>
      <c r="CL111" s="49"/>
      <c r="CM111" s="49"/>
      <c r="CN111" s="44">
        <f aca="true" t="shared" si="120" ref="CN111:CN120">SUM(CK111:CM111)</f>
        <v>0</v>
      </c>
      <c r="CO111" s="49"/>
      <c r="CP111" s="49"/>
      <c r="CQ111" s="49"/>
      <c r="CR111" s="49"/>
      <c r="CS111" s="49"/>
      <c r="CT111" s="49"/>
      <c r="CU111" s="49"/>
      <c r="CV111" s="49"/>
      <c r="CW111" s="49"/>
      <c r="CX111" s="49"/>
      <c r="CY111" s="49"/>
      <c r="CZ111" s="49"/>
      <c r="DA111" s="49"/>
      <c r="DB111" s="49"/>
      <c r="DC111" s="49"/>
      <c r="DD111" s="49"/>
      <c r="DE111" s="44">
        <f>SUM(CO111:DD111)</f>
        <v>0</v>
      </c>
      <c r="DF111" s="44">
        <f aca="true" t="shared" si="121" ref="DF111:DF120">SUM(CI111,CJ111,CN111,DE111)</f>
        <v>0</v>
      </c>
      <c r="DG111" s="77">
        <f t="shared" si="96"/>
      </c>
    </row>
    <row r="112" spans="1:111" s="17" customFormat="1" ht="15.75" customHeight="1">
      <c r="A112" s="50">
        <v>12</v>
      </c>
      <c r="B112" s="22" t="s">
        <v>30</v>
      </c>
      <c r="C112" s="1"/>
      <c r="D112" s="49"/>
      <c r="E112" s="49"/>
      <c r="F112" s="49"/>
      <c r="G112" s="49"/>
      <c r="H112" s="49"/>
      <c r="I112" s="49"/>
      <c r="J112" s="49"/>
      <c r="K112" s="49"/>
      <c r="L112" s="49"/>
      <c r="M112" s="49"/>
      <c r="N112" s="49"/>
      <c r="O112" s="44">
        <f t="shared" si="105"/>
        <v>0</v>
      </c>
      <c r="P112" s="44"/>
      <c r="Q112" s="49"/>
      <c r="R112" s="49"/>
      <c r="S112" s="49"/>
      <c r="T112" s="44">
        <f t="shared" si="106"/>
        <v>0</v>
      </c>
      <c r="U112" s="49"/>
      <c r="V112" s="49"/>
      <c r="W112" s="49"/>
      <c r="X112" s="49"/>
      <c r="Y112" s="49"/>
      <c r="Z112" s="44">
        <f t="shared" si="107"/>
        <v>0</v>
      </c>
      <c r="AA112" s="44">
        <f t="shared" si="108"/>
        <v>0</v>
      </c>
      <c r="AB112" s="77">
        <f t="shared" si="93"/>
      </c>
      <c r="AC112" s="43"/>
      <c r="AD112" s="49"/>
      <c r="AE112" s="49"/>
      <c r="AF112" s="49"/>
      <c r="AG112" s="49"/>
      <c r="AH112" s="49">
        <v>1.05</v>
      </c>
      <c r="AI112" s="44">
        <f t="shared" si="109"/>
        <v>1.05</v>
      </c>
      <c r="AJ112" s="49"/>
      <c r="AK112" s="49">
        <v>3.2</v>
      </c>
      <c r="AL112" s="49">
        <v>6.85529526</v>
      </c>
      <c r="AM112" s="49">
        <v>5.83725</v>
      </c>
      <c r="AN112" s="49">
        <v>3.8963</v>
      </c>
      <c r="AO112" s="44">
        <f t="shared" si="110"/>
        <v>19.788845260000002</v>
      </c>
      <c r="AP112" s="49"/>
      <c r="AQ112" s="49"/>
      <c r="AR112" s="49"/>
      <c r="AS112" s="49"/>
      <c r="AT112" s="49"/>
      <c r="AU112" s="44">
        <f t="shared" si="111"/>
        <v>0</v>
      </c>
      <c r="AV112" s="49"/>
      <c r="AW112" s="49"/>
      <c r="AX112" s="49"/>
      <c r="AY112" s="49"/>
      <c r="AZ112" s="49"/>
      <c r="BA112" s="44">
        <f t="shared" si="112"/>
        <v>0</v>
      </c>
      <c r="BB112" s="44">
        <f t="shared" si="113"/>
        <v>20.838845260000003</v>
      </c>
      <c r="BC112" s="77">
        <f t="shared" si="94"/>
        <v>0.002978221430084768</v>
      </c>
      <c r="BD112" s="43"/>
      <c r="BE112" s="49">
        <v>0.1</v>
      </c>
      <c r="BF112" s="49"/>
      <c r="BG112" s="49"/>
      <c r="BH112" s="49"/>
      <c r="BI112" s="49"/>
      <c r="BJ112" s="49"/>
      <c r="BK112" s="44">
        <f t="shared" si="114"/>
        <v>0.1</v>
      </c>
      <c r="BL112" s="49">
        <v>4.591025</v>
      </c>
      <c r="BM112" s="49">
        <v>0.615</v>
      </c>
      <c r="BN112" s="49">
        <v>1.145</v>
      </c>
      <c r="BO112" s="49"/>
      <c r="BP112" s="49"/>
      <c r="BQ112" s="49"/>
      <c r="BR112" s="44">
        <f t="shared" si="115"/>
        <v>6.351025</v>
      </c>
      <c r="BS112" s="49"/>
      <c r="BT112" s="49"/>
      <c r="BU112" s="49"/>
      <c r="BV112" s="49"/>
      <c r="BW112" s="49"/>
      <c r="BX112" s="44">
        <f t="shared" si="116"/>
        <v>0</v>
      </c>
      <c r="BY112" s="49"/>
      <c r="BZ112" s="49"/>
      <c r="CA112" s="49"/>
      <c r="CB112" s="49"/>
      <c r="CC112" s="49"/>
      <c r="CD112" s="44">
        <f t="shared" si="117"/>
        <v>0</v>
      </c>
      <c r="CE112" s="44">
        <f t="shared" si="118"/>
        <v>6.451025</v>
      </c>
      <c r="CF112" s="77">
        <f t="shared" si="95"/>
        <v>0.0007439796134066667</v>
      </c>
      <c r="CG112" s="43"/>
      <c r="CH112" s="49"/>
      <c r="CI112" s="44">
        <f t="shared" si="119"/>
        <v>0</v>
      </c>
      <c r="CJ112" s="44"/>
      <c r="CK112" s="49"/>
      <c r="CL112" s="49"/>
      <c r="CM112" s="49"/>
      <c r="CN112" s="44">
        <f t="shared" si="120"/>
        <v>0</v>
      </c>
      <c r="CO112" s="49"/>
      <c r="CP112" s="49"/>
      <c r="CQ112" s="49"/>
      <c r="CR112" s="49"/>
      <c r="CS112" s="49"/>
      <c r="CT112" s="49"/>
      <c r="CU112" s="49"/>
      <c r="CV112" s="49"/>
      <c r="CW112" s="49"/>
      <c r="CX112" s="49"/>
      <c r="CY112" s="49"/>
      <c r="CZ112" s="49"/>
      <c r="DA112" s="49"/>
      <c r="DB112" s="49"/>
      <c r="DC112" s="49"/>
      <c r="DD112" s="49"/>
      <c r="DE112" s="44">
        <f aca="true" t="shared" si="122" ref="DE112:DE120">SUM(CO112:DD112)</f>
        <v>0</v>
      </c>
      <c r="DF112" s="44">
        <f t="shared" si="121"/>
        <v>0</v>
      </c>
      <c r="DG112" s="77">
        <f t="shared" si="96"/>
      </c>
    </row>
    <row r="113" spans="1:111" s="17" customFormat="1" ht="30" customHeight="1">
      <c r="A113" s="50"/>
      <c r="B113" s="22" t="s">
        <v>31</v>
      </c>
      <c r="C113" s="1"/>
      <c r="D113" s="49"/>
      <c r="E113" s="49"/>
      <c r="F113" s="49"/>
      <c r="G113" s="49"/>
      <c r="H113" s="49"/>
      <c r="I113" s="49"/>
      <c r="J113" s="49"/>
      <c r="K113" s="49"/>
      <c r="L113" s="49"/>
      <c r="M113" s="49"/>
      <c r="N113" s="49"/>
      <c r="O113" s="44">
        <f t="shared" si="105"/>
        <v>0</v>
      </c>
      <c r="P113" s="44"/>
      <c r="Q113" s="49"/>
      <c r="R113" s="49"/>
      <c r="S113" s="49"/>
      <c r="T113" s="44">
        <f t="shared" si="106"/>
        <v>0</v>
      </c>
      <c r="U113" s="49"/>
      <c r="V113" s="49"/>
      <c r="W113" s="49"/>
      <c r="X113" s="49"/>
      <c r="Y113" s="49"/>
      <c r="Z113" s="44">
        <f t="shared" si="107"/>
        <v>0</v>
      </c>
      <c r="AA113" s="44">
        <f t="shared" si="108"/>
        <v>0</v>
      </c>
      <c r="AB113" s="77">
        <f t="shared" si="93"/>
      </c>
      <c r="AC113" s="43"/>
      <c r="AD113" s="49"/>
      <c r="AE113" s="49"/>
      <c r="AF113" s="49"/>
      <c r="AG113" s="49"/>
      <c r="AH113" s="49"/>
      <c r="AI113" s="44">
        <f t="shared" si="109"/>
        <v>0</v>
      </c>
      <c r="AJ113" s="49"/>
      <c r="AK113" s="49"/>
      <c r="AL113" s="49"/>
      <c r="AM113" s="49">
        <v>2</v>
      </c>
      <c r="AN113" s="49"/>
      <c r="AO113" s="44">
        <f t="shared" si="110"/>
        <v>2</v>
      </c>
      <c r="AP113" s="49"/>
      <c r="AQ113" s="49"/>
      <c r="AR113" s="49"/>
      <c r="AS113" s="49"/>
      <c r="AT113" s="49"/>
      <c r="AU113" s="44">
        <f t="shared" si="111"/>
        <v>0</v>
      </c>
      <c r="AV113" s="49"/>
      <c r="AW113" s="49"/>
      <c r="AX113" s="49"/>
      <c r="AY113" s="49"/>
      <c r="AZ113" s="49"/>
      <c r="BA113" s="44">
        <f t="shared" si="112"/>
        <v>0</v>
      </c>
      <c r="BB113" s="44">
        <f t="shared" si="113"/>
        <v>2</v>
      </c>
      <c r="BC113" s="77">
        <f t="shared" si="94"/>
        <v>0.0002858336335748354</v>
      </c>
      <c r="BD113" s="43"/>
      <c r="BE113" s="49"/>
      <c r="BF113" s="49"/>
      <c r="BG113" s="49"/>
      <c r="BH113" s="49"/>
      <c r="BI113" s="49"/>
      <c r="BJ113" s="49"/>
      <c r="BK113" s="44">
        <f t="shared" si="114"/>
        <v>0</v>
      </c>
      <c r="BL113" s="49"/>
      <c r="BM113" s="49"/>
      <c r="BN113" s="49"/>
      <c r="BO113" s="49"/>
      <c r="BP113" s="49"/>
      <c r="BQ113" s="49"/>
      <c r="BR113" s="44">
        <f t="shared" si="115"/>
        <v>0</v>
      </c>
      <c r="BS113" s="49"/>
      <c r="BT113" s="49"/>
      <c r="BU113" s="49"/>
      <c r="BV113" s="49"/>
      <c r="BW113" s="49"/>
      <c r="BX113" s="44">
        <f t="shared" si="116"/>
        <v>0</v>
      </c>
      <c r="BY113" s="49"/>
      <c r="BZ113" s="49"/>
      <c r="CA113" s="49"/>
      <c r="CB113" s="49"/>
      <c r="CC113" s="49"/>
      <c r="CD113" s="44">
        <f t="shared" si="117"/>
        <v>0</v>
      </c>
      <c r="CE113" s="44">
        <f t="shared" si="118"/>
        <v>0</v>
      </c>
      <c r="CF113" s="77">
        <f t="shared" si="95"/>
      </c>
      <c r="CG113" s="43"/>
      <c r="CH113" s="49"/>
      <c r="CI113" s="44">
        <f t="shared" si="119"/>
        <v>0</v>
      </c>
      <c r="CJ113" s="44"/>
      <c r="CK113" s="49"/>
      <c r="CL113" s="49"/>
      <c r="CM113" s="49"/>
      <c r="CN113" s="44">
        <f t="shared" si="120"/>
        <v>0</v>
      </c>
      <c r="CO113" s="49"/>
      <c r="CP113" s="49"/>
      <c r="CQ113" s="49"/>
      <c r="CR113" s="49"/>
      <c r="CS113" s="49"/>
      <c r="CT113" s="49"/>
      <c r="CU113" s="49"/>
      <c r="CV113" s="49"/>
      <c r="CW113" s="49"/>
      <c r="CX113" s="49"/>
      <c r="CY113" s="49"/>
      <c r="CZ113" s="49"/>
      <c r="DA113" s="49"/>
      <c r="DB113" s="49"/>
      <c r="DC113" s="49"/>
      <c r="DD113" s="49"/>
      <c r="DE113" s="44">
        <f t="shared" si="122"/>
        <v>0</v>
      </c>
      <c r="DF113" s="44">
        <f t="shared" si="121"/>
        <v>0</v>
      </c>
      <c r="DG113" s="77">
        <f t="shared" si="96"/>
      </c>
    </row>
    <row r="114" spans="1:111" s="40" customFormat="1" ht="15.75" customHeight="1">
      <c r="A114" s="50">
        <v>13</v>
      </c>
      <c r="B114" s="22" t="s">
        <v>97</v>
      </c>
      <c r="C114" s="1"/>
      <c r="D114" s="49"/>
      <c r="E114" s="49"/>
      <c r="F114" s="49"/>
      <c r="G114" s="49"/>
      <c r="H114" s="49"/>
      <c r="I114" s="49"/>
      <c r="J114" s="49"/>
      <c r="K114" s="49"/>
      <c r="L114" s="49"/>
      <c r="M114" s="49"/>
      <c r="N114" s="49"/>
      <c r="O114" s="42">
        <f t="shared" si="105"/>
        <v>0</v>
      </c>
      <c r="P114" s="44"/>
      <c r="Q114" s="49"/>
      <c r="R114" s="49"/>
      <c r="S114" s="49"/>
      <c r="T114" s="42">
        <f t="shared" si="106"/>
        <v>0</v>
      </c>
      <c r="U114" s="49"/>
      <c r="V114" s="49"/>
      <c r="W114" s="49"/>
      <c r="X114" s="49"/>
      <c r="Y114" s="49"/>
      <c r="Z114" s="42">
        <f t="shared" si="107"/>
        <v>0</v>
      </c>
      <c r="AA114" s="42">
        <f t="shared" si="108"/>
        <v>0</v>
      </c>
      <c r="AB114" s="77">
        <f t="shared" si="93"/>
      </c>
      <c r="AC114" s="43"/>
      <c r="AD114" s="49"/>
      <c r="AE114" s="49"/>
      <c r="AF114" s="49"/>
      <c r="AG114" s="49"/>
      <c r="AH114" s="49"/>
      <c r="AI114" s="42">
        <f t="shared" si="109"/>
        <v>0</v>
      </c>
      <c r="AJ114" s="49"/>
      <c r="AK114" s="49"/>
      <c r="AL114" s="49"/>
      <c r="AM114" s="49"/>
      <c r="AN114" s="49"/>
      <c r="AO114" s="42">
        <f t="shared" si="110"/>
        <v>0</v>
      </c>
      <c r="AP114" s="49"/>
      <c r="AQ114" s="49"/>
      <c r="AR114" s="49"/>
      <c r="AS114" s="49"/>
      <c r="AT114" s="49"/>
      <c r="AU114" s="42">
        <f t="shared" si="111"/>
        <v>0</v>
      </c>
      <c r="AV114" s="49"/>
      <c r="AW114" s="49"/>
      <c r="AX114" s="49"/>
      <c r="AY114" s="49"/>
      <c r="AZ114" s="49"/>
      <c r="BA114" s="42">
        <f t="shared" si="112"/>
        <v>0</v>
      </c>
      <c r="BB114" s="42">
        <f t="shared" si="113"/>
        <v>0</v>
      </c>
      <c r="BC114" s="77">
        <f t="shared" si="94"/>
      </c>
      <c r="BD114" s="43"/>
      <c r="BE114" s="49"/>
      <c r="BF114" s="49"/>
      <c r="BG114" s="49"/>
      <c r="BH114" s="49"/>
      <c r="BI114" s="49"/>
      <c r="BJ114" s="49"/>
      <c r="BK114" s="42">
        <f t="shared" si="114"/>
        <v>0</v>
      </c>
      <c r="BL114" s="49"/>
      <c r="BM114" s="49">
        <v>0.5152</v>
      </c>
      <c r="BN114" s="49">
        <v>1.1624</v>
      </c>
      <c r="BO114" s="49">
        <v>1.6384</v>
      </c>
      <c r="BP114" s="49">
        <v>0.684</v>
      </c>
      <c r="BQ114" s="49"/>
      <c r="BR114" s="42">
        <f t="shared" si="115"/>
        <v>4</v>
      </c>
      <c r="BS114" s="49"/>
      <c r="BT114" s="49"/>
      <c r="BU114" s="49"/>
      <c r="BV114" s="49"/>
      <c r="BW114" s="49"/>
      <c r="BX114" s="42">
        <f t="shared" si="116"/>
        <v>0</v>
      </c>
      <c r="BY114" s="49"/>
      <c r="BZ114" s="49"/>
      <c r="CA114" s="49"/>
      <c r="CB114" s="49"/>
      <c r="CC114" s="49"/>
      <c r="CD114" s="42">
        <f t="shared" si="117"/>
        <v>0</v>
      </c>
      <c r="CE114" s="42">
        <f t="shared" si="118"/>
        <v>4</v>
      </c>
      <c r="CF114" s="77">
        <f t="shared" si="95"/>
        <v>0.0004613093971309469</v>
      </c>
      <c r="CG114" s="43"/>
      <c r="CH114" s="49"/>
      <c r="CI114" s="44">
        <f t="shared" si="119"/>
        <v>0</v>
      </c>
      <c r="CJ114" s="44"/>
      <c r="CK114" s="49"/>
      <c r="CL114" s="49"/>
      <c r="CM114" s="49"/>
      <c r="CN114" s="42">
        <f t="shared" si="120"/>
        <v>0</v>
      </c>
      <c r="CO114" s="49"/>
      <c r="CP114" s="49"/>
      <c r="CQ114" s="49"/>
      <c r="CR114" s="49"/>
      <c r="CS114" s="49"/>
      <c r="CT114" s="49"/>
      <c r="CU114" s="49"/>
      <c r="CV114" s="49"/>
      <c r="CW114" s="49"/>
      <c r="CX114" s="49"/>
      <c r="CY114" s="49"/>
      <c r="CZ114" s="49"/>
      <c r="DA114" s="49"/>
      <c r="DB114" s="49"/>
      <c r="DC114" s="49"/>
      <c r="DD114" s="49"/>
      <c r="DE114" s="42">
        <f t="shared" si="122"/>
        <v>0</v>
      </c>
      <c r="DF114" s="44">
        <f t="shared" si="121"/>
        <v>0</v>
      </c>
      <c r="DG114" s="77">
        <f t="shared" si="96"/>
      </c>
    </row>
    <row r="115" spans="1:111" s="40" customFormat="1" ht="15.75" customHeight="1">
      <c r="A115" s="50"/>
      <c r="B115" s="22" t="s">
        <v>66</v>
      </c>
      <c r="C115" s="1"/>
      <c r="D115" s="49"/>
      <c r="E115" s="49"/>
      <c r="F115" s="49"/>
      <c r="G115" s="49"/>
      <c r="H115" s="49"/>
      <c r="I115" s="49"/>
      <c r="J115" s="49"/>
      <c r="K115" s="49"/>
      <c r="L115" s="49"/>
      <c r="M115" s="49"/>
      <c r="N115" s="49"/>
      <c r="O115" s="44">
        <f t="shared" si="105"/>
        <v>0</v>
      </c>
      <c r="P115" s="44"/>
      <c r="Q115" s="49"/>
      <c r="R115" s="49"/>
      <c r="S115" s="49"/>
      <c r="T115" s="44">
        <f t="shared" si="106"/>
        <v>0</v>
      </c>
      <c r="U115" s="49"/>
      <c r="V115" s="49"/>
      <c r="W115" s="49"/>
      <c r="X115" s="49"/>
      <c r="Y115" s="49"/>
      <c r="Z115" s="44">
        <f t="shared" si="107"/>
        <v>0</v>
      </c>
      <c r="AA115" s="44">
        <f t="shared" si="108"/>
        <v>0</v>
      </c>
      <c r="AB115" s="75">
        <f aca="true" t="shared" si="123" ref="AB115:AB124">IF(AA115=0,"",AA115/$AA$124)</f>
      </c>
      <c r="AC115" s="43"/>
      <c r="AD115" s="49"/>
      <c r="AE115" s="49"/>
      <c r="AF115" s="49"/>
      <c r="AG115" s="49"/>
      <c r="AH115" s="49"/>
      <c r="AI115" s="44">
        <f t="shared" si="109"/>
        <v>0</v>
      </c>
      <c r="AJ115" s="49"/>
      <c r="AK115" s="49"/>
      <c r="AL115" s="49"/>
      <c r="AM115" s="49"/>
      <c r="AN115" s="49"/>
      <c r="AO115" s="44">
        <f t="shared" si="110"/>
        <v>0</v>
      </c>
      <c r="AP115" s="49"/>
      <c r="AQ115" s="49"/>
      <c r="AR115" s="49"/>
      <c r="AS115" s="49"/>
      <c r="AT115" s="49"/>
      <c r="AU115" s="44">
        <f t="shared" si="111"/>
        <v>0</v>
      </c>
      <c r="AV115" s="49"/>
      <c r="AW115" s="49"/>
      <c r="AX115" s="49"/>
      <c r="AY115" s="49"/>
      <c r="AZ115" s="49"/>
      <c r="BA115" s="44">
        <f t="shared" si="112"/>
        <v>0</v>
      </c>
      <c r="BB115" s="44">
        <f t="shared" si="113"/>
        <v>0</v>
      </c>
      <c r="BC115" s="75">
        <f aca="true" t="shared" si="124" ref="BC115:BC124">IF(BB115=0,"",BB115/$BB$124)</f>
      </c>
      <c r="BD115" s="43"/>
      <c r="BE115" s="49"/>
      <c r="BF115" s="49"/>
      <c r="BG115" s="49"/>
      <c r="BH115" s="49"/>
      <c r="BI115" s="49"/>
      <c r="BJ115" s="49"/>
      <c r="BK115" s="44">
        <f t="shared" si="114"/>
        <v>0</v>
      </c>
      <c r="BL115" s="49">
        <v>0.14300000000000002</v>
      </c>
      <c r="BM115" s="49">
        <v>0.429</v>
      </c>
      <c r="BN115" s="49">
        <v>0.286</v>
      </c>
      <c r="BO115" s="49"/>
      <c r="BP115" s="49"/>
      <c r="BQ115" s="49"/>
      <c r="BR115" s="44">
        <f>SUM(BL115:BQ115)</f>
        <v>0.8580000000000001</v>
      </c>
      <c r="BS115" s="49"/>
      <c r="BT115" s="49"/>
      <c r="BU115" s="49"/>
      <c r="BV115" s="49"/>
      <c r="BW115" s="49"/>
      <c r="BX115" s="44">
        <f t="shared" si="116"/>
        <v>0</v>
      </c>
      <c r="BY115" s="49"/>
      <c r="BZ115" s="49"/>
      <c r="CA115" s="49"/>
      <c r="CB115" s="49"/>
      <c r="CC115" s="49"/>
      <c r="CD115" s="44">
        <f t="shared" si="117"/>
        <v>0</v>
      </c>
      <c r="CE115" s="44">
        <f t="shared" si="118"/>
        <v>0.8580000000000001</v>
      </c>
      <c r="CF115" s="75">
        <f aca="true" t="shared" si="125" ref="CF115:CF124">IF(CE115=0,"",CE115/$CE$124)</f>
        <v>9.895086568458812E-05</v>
      </c>
      <c r="CG115" s="43"/>
      <c r="CH115" s="49"/>
      <c r="CI115" s="44">
        <f t="shared" si="119"/>
        <v>0</v>
      </c>
      <c r="CJ115" s="44"/>
      <c r="CK115" s="49"/>
      <c r="CL115" s="49"/>
      <c r="CM115" s="49"/>
      <c r="CN115" s="44">
        <f t="shared" si="120"/>
        <v>0</v>
      </c>
      <c r="CO115" s="49"/>
      <c r="CP115" s="49"/>
      <c r="CQ115" s="49"/>
      <c r="CR115" s="49"/>
      <c r="CS115" s="49"/>
      <c r="CT115" s="49"/>
      <c r="CU115" s="49"/>
      <c r="CV115" s="49"/>
      <c r="CW115" s="49"/>
      <c r="CX115" s="49"/>
      <c r="CY115" s="49"/>
      <c r="CZ115" s="49"/>
      <c r="DA115" s="49"/>
      <c r="DB115" s="49"/>
      <c r="DC115" s="49"/>
      <c r="DD115" s="49"/>
      <c r="DE115" s="44">
        <f t="shared" si="122"/>
        <v>0</v>
      </c>
      <c r="DF115" s="44">
        <f t="shared" si="121"/>
        <v>0</v>
      </c>
      <c r="DG115" s="75">
        <f aca="true" t="shared" si="126" ref="DG115:DG124">IF(DF115=0,"",DF115/$DF$124)</f>
      </c>
    </row>
    <row r="116" spans="1:111" s="17" customFormat="1" ht="15.75" customHeight="1">
      <c r="A116" s="50"/>
      <c r="B116" s="22" t="s">
        <v>33</v>
      </c>
      <c r="C116" s="1"/>
      <c r="D116" s="49"/>
      <c r="E116" s="49"/>
      <c r="F116" s="49"/>
      <c r="G116" s="49"/>
      <c r="H116" s="49"/>
      <c r="I116" s="49"/>
      <c r="J116" s="49"/>
      <c r="K116" s="49"/>
      <c r="L116" s="49">
        <v>5.8</v>
      </c>
      <c r="M116" s="49">
        <v>5.9</v>
      </c>
      <c r="N116" s="49">
        <v>4</v>
      </c>
      <c r="O116" s="44">
        <f t="shared" si="105"/>
        <v>15.7</v>
      </c>
      <c r="P116" s="44"/>
      <c r="Q116" s="49"/>
      <c r="R116" s="49"/>
      <c r="S116" s="49"/>
      <c r="T116" s="44">
        <f t="shared" si="106"/>
        <v>0</v>
      </c>
      <c r="U116" s="49"/>
      <c r="V116" s="49"/>
      <c r="W116" s="49"/>
      <c r="X116" s="49"/>
      <c r="Y116" s="49"/>
      <c r="Z116" s="44">
        <f t="shared" si="107"/>
        <v>0</v>
      </c>
      <c r="AA116" s="44">
        <f t="shared" si="108"/>
        <v>15.7</v>
      </c>
      <c r="AB116" s="77">
        <f t="shared" si="123"/>
        <v>0.0030274739597678678</v>
      </c>
      <c r="AC116" s="43"/>
      <c r="AD116" s="49"/>
      <c r="AE116" s="49"/>
      <c r="AF116" s="49"/>
      <c r="AG116" s="49"/>
      <c r="AH116" s="49"/>
      <c r="AI116" s="44">
        <f t="shared" si="109"/>
        <v>0</v>
      </c>
      <c r="AJ116" s="49">
        <v>3.138031</v>
      </c>
      <c r="AK116" s="49">
        <v>3.01936212865</v>
      </c>
      <c r="AL116" s="49">
        <v>1.8489738500000001</v>
      </c>
      <c r="AM116" s="49">
        <v>1.80672969</v>
      </c>
      <c r="AN116" s="49">
        <v>1.32300935</v>
      </c>
      <c r="AO116" s="44">
        <f t="shared" si="110"/>
        <v>11.13610601865</v>
      </c>
      <c r="AP116" s="49"/>
      <c r="AQ116" s="49"/>
      <c r="AR116" s="49"/>
      <c r="AS116" s="49"/>
      <c r="AT116" s="49"/>
      <c r="AU116" s="44">
        <f t="shared" si="111"/>
        <v>0</v>
      </c>
      <c r="AV116" s="49"/>
      <c r="AW116" s="49"/>
      <c r="AX116" s="49"/>
      <c r="AY116" s="49"/>
      <c r="AZ116" s="49"/>
      <c r="BA116" s="44">
        <f t="shared" si="112"/>
        <v>0</v>
      </c>
      <c r="BB116" s="44">
        <f t="shared" si="113"/>
        <v>11.13610601865</v>
      </c>
      <c r="BC116" s="77">
        <f t="shared" si="124"/>
        <v>0.0015915368235926615</v>
      </c>
      <c r="BD116" s="43"/>
      <c r="BE116" s="49"/>
      <c r="BF116" s="49"/>
      <c r="BG116" s="49"/>
      <c r="BH116" s="49"/>
      <c r="BI116" s="49"/>
      <c r="BJ116" s="49"/>
      <c r="BK116" s="44">
        <f t="shared" si="114"/>
        <v>0</v>
      </c>
      <c r="BL116" s="49">
        <v>2.3375763500000004</v>
      </c>
      <c r="BM116" s="49">
        <v>0.12399687</v>
      </c>
      <c r="BN116" s="49"/>
      <c r="BO116" s="49"/>
      <c r="BP116" s="49"/>
      <c r="BQ116" s="49"/>
      <c r="BR116" s="44">
        <f t="shared" si="115"/>
        <v>2.4615732200000005</v>
      </c>
      <c r="BS116" s="49"/>
      <c r="BT116" s="49"/>
      <c r="BU116" s="49"/>
      <c r="BV116" s="49"/>
      <c r="BW116" s="49"/>
      <c r="BX116" s="44">
        <f t="shared" si="116"/>
        <v>0</v>
      </c>
      <c r="BY116" s="49"/>
      <c r="BZ116" s="49"/>
      <c r="CA116" s="49"/>
      <c r="CB116" s="49"/>
      <c r="CC116" s="49"/>
      <c r="CD116" s="44">
        <f t="shared" si="117"/>
        <v>0</v>
      </c>
      <c r="CE116" s="44">
        <f t="shared" si="118"/>
        <v>2.4615732200000005</v>
      </c>
      <c r="CF116" s="77">
        <f t="shared" si="125"/>
        <v>0.000283886714527971</v>
      </c>
      <c r="CG116" s="43"/>
      <c r="CH116" s="49"/>
      <c r="CI116" s="44">
        <f t="shared" si="119"/>
        <v>0</v>
      </c>
      <c r="CJ116" s="44"/>
      <c r="CK116" s="49"/>
      <c r="CL116" s="49"/>
      <c r="CM116" s="49"/>
      <c r="CN116" s="44">
        <f t="shared" si="120"/>
        <v>0</v>
      </c>
      <c r="CO116" s="49"/>
      <c r="CP116" s="49"/>
      <c r="CQ116" s="49"/>
      <c r="CR116" s="49"/>
      <c r="CS116" s="49"/>
      <c r="CT116" s="49"/>
      <c r="CU116" s="49"/>
      <c r="CV116" s="49"/>
      <c r="CW116" s="49"/>
      <c r="CX116" s="49"/>
      <c r="CY116" s="49"/>
      <c r="CZ116" s="49"/>
      <c r="DA116" s="49"/>
      <c r="DB116" s="49"/>
      <c r="DC116" s="49"/>
      <c r="DD116" s="49"/>
      <c r="DE116" s="44">
        <f t="shared" si="122"/>
        <v>0</v>
      </c>
      <c r="DF116" s="44">
        <f t="shared" si="121"/>
        <v>0</v>
      </c>
      <c r="DG116" s="77">
        <f t="shared" si="126"/>
      </c>
    </row>
    <row r="117" spans="1:111" s="17" customFormat="1" ht="15.75" customHeight="1">
      <c r="A117" s="50"/>
      <c r="B117" s="22" t="s">
        <v>34</v>
      </c>
      <c r="C117" s="1"/>
      <c r="D117" s="49"/>
      <c r="E117" s="49"/>
      <c r="F117" s="49"/>
      <c r="G117" s="49"/>
      <c r="H117" s="49"/>
      <c r="I117" s="49"/>
      <c r="J117" s="49"/>
      <c r="K117" s="49"/>
      <c r="L117" s="49"/>
      <c r="M117" s="49"/>
      <c r="N117" s="49"/>
      <c r="O117" s="44">
        <f t="shared" si="105"/>
        <v>0</v>
      </c>
      <c r="P117" s="44"/>
      <c r="Q117" s="49"/>
      <c r="R117" s="49"/>
      <c r="S117" s="49"/>
      <c r="T117" s="44">
        <f t="shared" si="106"/>
        <v>0</v>
      </c>
      <c r="U117" s="49"/>
      <c r="V117" s="49"/>
      <c r="W117" s="49"/>
      <c r="X117" s="49"/>
      <c r="Y117" s="49"/>
      <c r="Z117" s="44">
        <f t="shared" si="107"/>
        <v>0</v>
      </c>
      <c r="AA117" s="44">
        <f t="shared" si="108"/>
        <v>0</v>
      </c>
      <c r="AB117" s="77">
        <f t="shared" si="123"/>
      </c>
      <c r="AC117" s="43"/>
      <c r="AD117" s="49"/>
      <c r="AE117" s="49"/>
      <c r="AF117" s="49"/>
      <c r="AG117" s="49"/>
      <c r="AH117" s="49"/>
      <c r="AI117" s="44">
        <f t="shared" si="109"/>
        <v>0</v>
      </c>
      <c r="AJ117" s="49"/>
      <c r="AK117" s="49">
        <v>1.5</v>
      </c>
      <c r="AL117" s="49">
        <v>2.5</v>
      </c>
      <c r="AM117" s="49">
        <v>2</v>
      </c>
      <c r="AN117" s="49">
        <v>1</v>
      </c>
      <c r="AO117" s="44">
        <f t="shared" si="110"/>
        <v>7</v>
      </c>
      <c r="AP117" s="49"/>
      <c r="AQ117" s="49"/>
      <c r="AR117" s="49"/>
      <c r="AS117" s="49"/>
      <c r="AT117" s="49"/>
      <c r="AU117" s="44">
        <f t="shared" si="111"/>
        <v>0</v>
      </c>
      <c r="AV117" s="49"/>
      <c r="AW117" s="49"/>
      <c r="AX117" s="49"/>
      <c r="AY117" s="49"/>
      <c r="AZ117" s="49"/>
      <c r="BA117" s="44">
        <f t="shared" si="112"/>
        <v>0</v>
      </c>
      <c r="BB117" s="44">
        <f t="shared" si="113"/>
        <v>7</v>
      </c>
      <c r="BC117" s="77">
        <f t="shared" si="124"/>
        <v>0.0010004177175119238</v>
      </c>
      <c r="BD117" s="43"/>
      <c r="BE117" s="49">
        <v>1.2</v>
      </c>
      <c r="BF117" s="49"/>
      <c r="BG117" s="49"/>
      <c r="BH117" s="49"/>
      <c r="BI117" s="49"/>
      <c r="BJ117" s="49"/>
      <c r="BK117" s="44">
        <f t="shared" si="114"/>
        <v>1.2</v>
      </c>
      <c r="BL117" s="49"/>
      <c r="BM117" s="49"/>
      <c r="BN117" s="49"/>
      <c r="BO117" s="49"/>
      <c r="BP117" s="49"/>
      <c r="BQ117" s="49"/>
      <c r="BR117" s="44">
        <f t="shared" si="115"/>
        <v>0</v>
      </c>
      <c r="BS117" s="49"/>
      <c r="BT117" s="49"/>
      <c r="BU117" s="49"/>
      <c r="BV117" s="49"/>
      <c r="BW117" s="49"/>
      <c r="BX117" s="44">
        <f t="shared" si="116"/>
        <v>0</v>
      </c>
      <c r="BY117" s="49"/>
      <c r="BZ117" s="49"/>
      <c r="CA117" s="49"/>
      <c r="CB117" s="49"/>
      <c r="CC117" s="49"/>
      <c r="CD117" s="44">
        <f t="shared" si="117"/>
        <v>0</v>
      </c>
      <c r="CE117" s="44">
        <f t="shared" si="118"/>
        <v>1.2</v>
      </c>
      <c r="CF117" s="77">
        <f t="shared" si="125"/>
        <v>0.00013839281913928406</v>
      </c>
      <c r="CG117" s="43"/>
      <c r="CH117" s="49"/>
      <c r="CI117" s="44">
        <f t="shared" si="119"/>
        <v>0</v>
      </c>
      <c r="CJ117" s="44"/>
      <c r="CK117" s="49"/>
      <c r="CL117" s="49"/>
      <c r="CM117" s="49"/>
      <c r="CN117" s="44">
        <f t="shared" si="120"/>
        <v>0</v>
      </c>
      <c r="CO117" s="49"/>
      <c r="CP117" s="49"/>
      <c r="CQ117" s="49"/>
      <c r="CR117" s="49"/>
      <c r="CS117" s="49"/>
      <c r="CT117" s="49"/>
      <c r="CU117" s="49"/>
      <c r="CV117" s="49"/>
      <c r="CW117" s="49"/>
      <c r="CX117" s="49"/>
      <c r="CY117" s="49"/>
      <c r="CZ117" s="49"/>
      <c r="DA117" s="49"/>
      <c r="DB117" s="49"/>
      <c r="DC117" s="49"/>
      <c r="DD117" s="49"/>
      <c r="DE117" s="44">
        <f t="shared" si="122"/>
        <v>0</v>
      </c>
      <c r="DF117" s="44">
        <f t="shared" si="121"/>
        <v>0</v>
      </c>
      <c r="DG117" s="77">
        <f t="shared" si="126"/>
      </c>
    </row>
    <row r="118" spans="1:111" s="17" customFormat="1" ht="15.75" customHeight="1">
      <c r="A118" s="50"/>
      <c r="B118" s="22" t="s">
        <v>35</v>
      </c>
      <c r="C118" s="1"/>
      <c r="D118" s="49"/>
      <c r="E118" s="49"/>
      <c r="F118" s="49"/>
      <c r="G118" s="49"/>
      <c r="H118" s="49"/>
      <c r="I118" s="49"/>
      <c r="J118" s="49"/>
      <c r="K118" s="49"/>
      <c r="L118" s="49"/>
      <c r="M118" s="49"/>
      <c r="N118" s="49"/>
      <c r="O118" s="44">
        <f t="shared" si="105"/>
        <v>0</v>
      </c>
      <c r="P118" s="44"/>
      <c r="Q118" s="49"/>
      <c r="R118" s="49"/>
      <c r="S118" s="49"/>
      <c r="T118" s="44">
        <f t="shared" si="106"/>
        <v>0</v>
      </c>
      <c r="U118" s="49"/>
      <c r="V118" s="49"/>
      <c r="W118" s="49"/>
      <c r="X118" s="49"/>
      <c r="Y118" s="49"/>
      <c r="Z118" s="44">
        <f t="shared" si="107"/>
        <v>0</v>
      </c>
      <c r="AA118" s="44">
        <f t="shared" si="108"/>
        <v>0</v>
      </c>
      <c r="AB118" s="77">
        <f t="shared" si="123"/>
      </c>
      <c r="AC118" s="43"/>
      <c r="AD118" s="49"/>
      <c r="AE118" s="49"/>
      <c r="AF118" s="49"/>
      <c r="AG118" s="49"/>
      <c r="AH118" s="49"/>
      <c r="AI118" s="44">
        <f t="shared" si="109"/>
        <v>0</v>
      </c>
      <c r="AJ118" s="49"/>
      <c r="AK118" s="49"/>
      <c r="AL118" s="49"/>
      <c r="AM118" s="49">
        <v>7.5</v>
      </c>
      <c r="AN118" s="49">
        <v>7.5</v>
      </c>
      <c r="AO118" s="44">
        <f t="shared" si="110"/>
        <v>15</v>
      </c>
      <c r="AP118" s="49"/>
      <c r="AQ118" s="49"/>
      <c r="AR118" s="49"/>
      <c r="AS118" s="49"/>
      <c r="AT118" s="49"/>
      <c r="AU118" s="44">
        <f t="shared" si="111"/>
        <v>0</v>
      </c>
      <c r="AV118" s="49"/>
      <c r="AW118" s="49"/>
      <c r="AX118" s="49"/>
      <c r="AY118" s="49"/>
      <c r="AZ118" s="49"/>
      <c r="BA118" s="44">
        <f t="shared" si="112"/>
        <v>0</v>
      </c>
      <c r="BB118" s="44">
        <f t="shared" si="113"/>
        <v>15</v>
      </c>
      <c r="BC118" s="77">
        <f t="shared" si="124"/>
        <v>0.002143752251811265</v>
      </c>
      <c r="BD118" s="43"/>
      <c r="BE118" s="49"/>
      <c r="BF118" s="49"/>
      <c r="BG118" s="49"/>
      <c r="BH118" s="49"/>
      <c r="BI118" s="49"/>
      <c r="BJ118" s="49"/>
      <c r="BK118" s="44">
        <f t="shared" si="114"/>
        <v>0</v>
      </c>
      <c r="BL118" s="49">
        <v>5.499999999999999</v>
      </c>
      <c r="BM118" s="49">
        <v>9.5</v>
      </c>
      <c r="BN118" s="49"/>
      <c r="BO118" s="49"/>
      <c r="BP118" s="49"/>
      <c r="BQ118" s="49"/>
      <c r="BR118" s="44">
        <f t="shared" si="115"/>
        <v>15</v>
      </c>
      <c r="BS118" s="49"/>
      <c r="BT118" s="49"/>
      <c r="BU118" s="49"/>
      <c r="BV118" s="49"/>
      <c r="BW118" s="49"/>
      <c r="BX118" s="44">
        <f t="shared" si="116"/>
        <v>0</v>
      </c>
      <c r="BY118" s="49"/>
      <c r="BZ118" s="49"/>
      <c r="CA118" s="49"/>
      <c r="CB118" s="49"/>
      <c r="CC118" s="49"/>
      <c r="CD118" s="44">
        <f t="shared" si="117"/>
        <v>0</v>
      </c>
      <c r="CE118" s="44">
        <f t="shared" si="118"/>
        <v>15</v>
      </c>
      <c r="CF118" s="77">
        <f t="shared" si="125"/>
        <v>0.0017299102392410509</v>
      </c>
      <c r="CG118" s="43"/>
      <c r="CH118" s="49"/>
      <c r="CI118" s="44">
        <f t="shared" si="119"/>
        <v>0</v>
      </c>
      <c r="CJ118" s="44"/>
      <c r="CK118" s="49"/>
      <c r="CL118" s="49"/>
      <c r="CM118" s="49"/>
      <c r="CN118" s="44">
        <f t="shared" si="120"/>
        <v>0</v>
      </c>
      <c r="CO118" s="49"/>
      <c r="CP118" s="49"/>
      <c r="CQ118" s="49"/>
      <c r="CR118" s="49"/>
      <c r="CS118" s="49"/>
      <c r="CT118" s="49"/>
      <c r="CU118" s="49"/>
      <c r="CV118" s="49"/>
      <c r="CW118" s="49"/>
      <c r="CX118" s="49"/>
      <c r="CY118" s="49"/>
      <c r="CZ118" s="49"/>
      <c r="DA118" s="49"/>
      <c r="DB118" s="49"/>
      <c r="DC118" s="49"/>
      <c r="DD118" s="49"/>
      <c r="DE118" s="44">
        <f t="shared" si="122"/>
        <v>0</v>
      </c>
      <c r="DF118" s="44">
        <f t="shared" si="121"/>
        <v>0</v>
      </c>
      <c r="DG118" s="77">
        <f t="shared" si="126"/>
      </c>
    </row>
    <row r="119" spans="1:111" s="40" customFormat="1" ht="15.75" customHeight="1">
      <c r="A119" s="50">
        <v>14</v>
      </c>
      <c r="B119" s="23" t="s">
        <v>98</v>
      </c>
      <c r="C119" s="1"/>
      <c r="D119" s="59"/>
      <c r="E119" s="59"/>
      <c r="F119" s="59"/>
      <c r="G119" s="59"/>
      <c r="H119" s="59"/>
      <c r="I119" s="59"/>
      <c r="J119" s="59"/>
      <c r="K119" s="59"/>
      <c r="L119" s="59"/>
      <c r="M119" s="59"/>
      <c r="N119" s="59"/>
      <c r="O119" s="42">
        <f t="shared" si="105"/>
        <v>0</v>
      </c>
      <c r="P119" s="44"/>
      <c r="Q119" s="59"/>
      <c r="R119" s="59"/>
      <c r="S119" s="59"/>
      <c r="T119" s="42">
        <f t="shared" si="106"/>
        <v>0</v>
      </c>
      <c r="U119" s="59"/>
      <c r="V119" s="59"/>
      <c r="W119" s="59"/>
      <c r="X119" s="59"/>
      <c r="Y119" s="59"/>
      <c r="Z119" s="42">
        <f t="shared" si="107"/>
        <v>0</v>
      </c>
      <c r="AA119" s="42">
        <f t="shared" si="108"/>
        <v>0</v>
      </c>
      <c r="AB119" s="77">
        <f t="shared" si="123"/>
      </c>
      <c r="AC119" s="43"/>
      <c r="AD119" s="59"/>
      <c r="AE119" s="59"/>
      <c r="AF119" s="59"/>
      <c r="AG119" s="59"/>
      <c r="AH119" s="59"/>
      <c r="AI119" s="42">
        <f t="shared" si="109"/>
        <v>0</v>
      </c>
      <c r="AJ119" s="59"/>
      <c r="AK119" s="59"/>
      <c r="AL119" s="59"/>
      <c r="AM119" s="59"/>
      <c r="AN119" s="59"/>
      <c r="AO119" s="42">
        <f t="shared" si="110"/>
        <v>0</v>
      </c>
      <c r="AP119" s="59"/>
      <c r="AQ119" s="59"/>
      <c r="AR119" s="59"/>
      <c r="AS119" s="59"/>
      <c r="AT119" s="59"/>
      <c r="AU119" s="42">
        <f t="shared" si="111"/>
        <v>0</v>
      </c>
      <c r="AV119" s="59"/>
      <c r="AW119" s="59"/>
      <c r="AX119" s="59"/>
      <c r="AY119" s="59"/>
      <c r="AZ119" s="59"/>
      <c r="BA119" s="42">
        <f t="shared" si="112"/>
        <v>0</v>
      </c>
      <c r="BB119" s="42">
        <f t="shared" si="113"/>
        <v>0</v>
      </c>
      <c r="BC119" s="77">
        <f t="shared" si="124"/>
      </c>
      <c r="BD119" s="43"/>
      <c r="BE119" s="59"/>
      <c r="BF119" s="59"/>
      <c r="BG119" s="59"/>
      <c r="BH119" s="59"/>
      <c r="BI119" s="59"/>
      <c r="BJ119" s="59"/>
      <c r="BK119" s="42">
        <f t="shared" si="114"/>
        <v>0</v>
      </c>
      <c r="BL119" s="59">
        <v>1.0444</v>
      </c>
      <c r="BM119" s="59">
        <v>1.026</v>
      </c>
      <c r="BN119" s="59">
        <v>1.0545</v>
      </c>
      <c r="BO119" s="59"/>
      <c r="BP119" s="59"/>
      <c r="BQ119" s="59"/>
      <c r="BR119" s="42">
        <f t="shared" si="115"/>
        <v>3.1249000000000002</v>
      </c>
      <c r="BS119" s="59"/>
      <c r="BT119" s="59"/>
      <c r="BU119" s="59"/>
      <c r="BV119" s="59"/>
      <c r="BW119" s="59"/>
      <c r="BX119" s="42">
        <f t="shared" si="116"/>
        <v>0</v>
      </c>
      <c r="BY119" s="59"/>
      <c r="BZ119" s="59"/>
      <c r="CA119" s="59"/>
      <c r="CB119" s="59"/>
      <c r="CC119" s="59"/>
      <c r="CD119" s="42">
        <f t="shared" si="117"/>
        <v>0</v>
      </c>
      <c r="CE119" s="42">
        <f t="shared" si="118"/>
        <v>3.1249000000000002</v>
      </c>
      <c r="CF119" s="77">
        <f t="shared" si="125"/>
        <v>0.00036038643377362404</v>
      </c>
      <c r="CG119" s="43"/>
      <c r="CH119" s="59"/>
      <c r="CI119" s="44">
        <f t="shared" si="119"/>
        <v>0</v>
      </c>
      <c r="CJ119" s="44"/>
      <c r="CK119" s="59"/>
      <c r="CL119" s="59"/>
      <c r="CM119" s="59"/>
      <c r="CN119" s="42">
        <f t="shared" si="120"/>
        <v>0</v>
      </c>
      <c r="CO119" s="59"/>
      <c r="CP119" s="59"/>
      <c r="CQ119" s="59"/>
      <c r="CR119" s="59"/>
      <c r="CS119" s="59"/>
      <c r="CT119" s="59"/>
      <c r="CU119" s="59"/>
      <c r="CV119" s="59"/>
      <c r="CW119" s="59"/>
      <c r="CX119" s="59"/>
      <c r="CY119" s="59"/>
      <c r="CZ119" s="59"/>
      <c r="DA119" s="59"/>
      <c r="DB119" s="59"/>
      <c r="DC119" s="59"/>
      <c r="DD119" s="59"/>
      <c r="DE119" s="42">
        <f t="shared" si="122"/>
        <v>0</v>
      </c>
      <c r="DF119" s="44">
        <f t="shared" si="121"/>
        <v>0</v>
      </c>
      <c r="DG119" s="77">
        <f t="shared" si="126"/>
      </c>
    </row>
    <row r="120" spans="1:111" s="17" customFormat="1" ht="15.75" customHeight="1">
      <c r="A120" s="50">
        <v>15</v>
      </c>
      <c r="B120" s="22" t="s">
        <v>36</v>
      </c>
      <c r="C120" s="1"/>
      <c r="D120" s="48">
        <v>0.02</v>
      </c>
      <c r="E120" s="48"/>
      <c r="F120" s="48">
        <v>1.630361</v>
      </c>
      <c r="G120" s="48">
        <v>2.580847</v>
      </c>
      <c r="H120" s="48">
        <v>1.805051</v>
      </c>
      <c r="I120" s="48">
        <v>0.47348</v>
      </c>
      <c r="J120" s="48">
        <v>1.904352</v>
      </c>
      <c r="K120" s="48">
        <v>1.1</v>
      </c>
      <c r="L120" s="48">
        <v>0.8</v>
      </c>
      <c r="M120" s="48">
        <v>1</v>
      </c>
      <c r="N120" s="48">
        <v>1</v>
      </c>
      <c r="O120" s="44">
        <f t="shared" si="105"/>
        <v>12.314091</v>
      </c>
      <c r="P120" s="44"/>
      <c r="Q120" s="48"/>
      <c r="R120" s="48"/>
      <c r="S120" s="48"/>
      <c r="T120" s="44">
        <f t="shared" si="106"/>
        <v>0</v>
      </c>
      <c r="U120" s="48"/>
      <c r="V120" s="48"/>
      <c r="W120" s="48"/>
      <c r="X120" s="48"/>
      <c r="Y120" s="48"/>
      <c r="Z120" s="44">
        <f t="shared" si="107"/>
        <v>0</v>
      </c>
      <c r="AA120" s="44">
        <f t="shared" si="108"/>
        <v>12.314091</v>
      </c>
      <c r="AB120" s="77">
        <f t="shared" si="123"/>
        <v>0.002374559862465724</v>
      </c>
      <c r="AC120" s="43"/>
      <c r="AD120" s="48">
        <v>0.827</v>
      </c>
      <c r="AE120" s="48">
        <v>0.80000044085</v>
      </c>
      <c r="AF120" s="48">
        <v>1.0553503400000002</v>
      </c>
      <c r="AG120" s="48">
        <v>1.8295870899999997</v>
      </c>
      <c r="AH120" s="48">
        <v>0.8585538699999999</v>
      </c>
      <c r="AI120" s="44">
        <f t="shared" si="109"/>
        <v>5.3704917408499995</v>
      </c>
      <c r="AJ120" s="48">
        <v>3.361</v>
      </c>
      <c r="AK120" s="48">
        <v>2.6104000000000003</v>
      </c>
      <c r="AL120" s="48">
        <v>4.681</v>
      </c>
      <c r="AM120" s="48">
        <v>0.5</v>
      </c>
      <c r="AN120" s="48"/>
      <c r="AO120" s="44">
        <f t="shared" si="110"/>
        <v>11.1524</v>
      </c>
      <c r="AP120" s="48"/>
      <c r="AQ120" s="48"/>
      <c r="AR120" s="48"/>
      <c r="AS120" s="48"/>
      <c r="AT120" s="48"/>
      <c r="AU120" s="44">
        <f t="shared" si="111"/>
        <v>0</v>
      </c>
      <c r="AV120" s="48"/>
      <c r="AW120" s="48"/>
      <c r="AX120" s="48"/>
      <c r="AY120" s="48"/>
      <c r="AZ120" s="48"/>
      <c r="BA120" s="44">
        <f t="shared" si="112"/>
        <v>0</v>
      </c>
      <c r="BB120" s="44">
        <f t="shared" si="113"/>
        <v>16.52289174085</v>
      </c>
      <c r="BC120" s="77">
        <f t="shared" si="124"/>
        <v>0.002361399091725396</v>
      </c>
      <c r="BD120" s="43"/>
      <c r="BE120" s="48">
        <v>0.6248049</v>
      </c>
      <c r="BF120" s="48"/>
      <c r="BG120" s="48"/>
      <c r="BH120" s="48"/>
      <c r="BI120" s="48"/>
      <c r="BJ120" s="48">
        <v>3.8</v>
      </c>
      <c r="BK120" s="44">
        <f t="shared" si="114"/>
        <v>4.4248049</v>
      </c>
      <c r="BL120" s="48"/>
      <c r="BM120" s="48">
        <v>0.5</v>
      </c>
      <c r="BN120" s="48"/>
      <c r="BO120" s="48"/>
      <c r="BP120" s="48"/>
      <c r="BQ120" s="48"/>
      <c r="BR120" s="44">
        <f t="shared" si="115"/>
        <v>0.5</v>
      </c>
      <c r="BS120" s="48"/>
      <c r="BT120" s="48"/>
      <c r="BU120" s="48"/>
      <c r="BV120" s="48"/>
      <c r="BW120" s="48"/>
      <c r="BX120" s="44">
        <f t="shared" si="116"/>
        <v>0</v>
      </c>
      <c r="BY120" s="48"/>
      <c r="BZ120" s="48"/>
      <c r="CA120" s="48"/>
      <c r="CB120" s="48"/>
      <c r="CC120" s="48"/>
      <c r="CD120" s="44">
        <f t="shared" si="117"/>
        <v>0</v>
      </c>
      <c r="CE120" s="44">
        <f t="shared" si="118"/>
        <v>4.9248049</v>
      </c>
      <c r="CF120" s="77">
        <f t="shared" si="125"/>
        <v>0.0005679646948516333</v>
      </c>
      <c r="CG120" s="43"/>
      <c r="CH120" s="48"/>
      <c r="CI120" s="44">
        <f t="shared" si="119"/>
        <v>0</v>
      </c>
      <c r="CJ120" s="44"/>
      <c r="CK120" s="48"/>
      <c r="CL120" s="48"/>
      <c r="CM120" s="48"/>
      <c r="CN120" s="44">
        <f t="shared" si="120"/>
        <v>0</v>
      </c>
      <c r="CO120" s="48"/>
      <c r="CP120" s="48"/>
      <c r="CQ120" s="48"/>
      <c r="CR120" s="48"/>
      <c r="CS120" s="48"/>
      <c r="CT120" s="48"/>
      <c r="CU120" s="48"/>
      <c r="CV120" s="48"/>
      <c r="CW120" s="48"/>
      <c r="CX120" s="48"/>
      <c r="CY120" s="48"/>
      <c r="CZ120" s="48"/>
      <c r="DA120" s="48"/>
      <c r="DB120" s="48"/>
      <c r="DC120" s="48"/>
      <c r="DD120" s="48"/>
      <c r="DE120" s="44">
        <f t="shared" si="122"/>
        <v>0</v>
      </c>
      <c r="DF120" s="44">
        <f t="shared" si="121"/>
        <v>0</v>
      </c>
      <c r="DG120" s="77">
        <f t="shared" si="126"/>
      </c>
    </row>
    <row r="121" spans="1:111" s="40" customFormat="1" ht="20.25" customHeight="1">
      <c r="A121" s="1"/>
      <c r="B121" s="71" t="s">
        <v>54</v>
      </c>
      <c r="C121" s="1"/>
      <c r="D121" s="63">
        <f aca="true" t="shared" si="127" ref="D121:AA121">SUM(D111:D120)</f>
        <v>0.02</v>
      </c>
      <c r="E121" s="63">
        <f t="shared" si="127"/>
        <v>0</v>
      </c>
      <c r="F121" s="63">
        <f t="shared" si="127"/>
        <v>1.630361</v>
      </c>
      <c r="G121" s="63">
        <f t="shared" si="127"/>
        <v>2.580847</v>
      </c>
      <c r="H121" s="63">
        <f t="shared" si="127"/>
        <v>1.805051</v>
      </c>
      <c r="I121" s="63">
        <f t="shared" si="127"/>
        <v>0.47348</v>
      </c>
      <c r="J121" s="63">
        <f t="shared" si="127"/>
        <v>1.904352</v>
      </c>
      <c r="K121" s="63">
        <f t="shared" si="127"/>
        <v>1.1</v>
      </c>
      <c r="L121" s="63">
        <f t="shared" si="127"/>
        <v>6.6</v>
      </c>
      <c r="M121" s="63">
        <f t="shared" si="127"/>
        <v>6.9</v>
      </c>
      <c r="N121" s="63">
        <f t="shared" si="127"/>
        <v>5</v>
      </c>
      <c r="O121" s="64">
        <f t="shared" si="127"/>
        <v>28.014091</v>
      </c>
      <c r="P121" s="64">
        <f t="shared" si="127"/>
        <v>0</v>
      </c>
      <c r="Q121" s="63">
        <f t="shared" si="127"/>
        <v>0</v>
      </c>
      <c r="R121" s="63">
        <f t="shared" si="127"/>
        <v>0</v>
      </c>
      <c r="S121" s="63">
        <f t="shared" si="127"/>
        <v>0</v>
      </c>
      <c r="T121" s="64">
        <f t="shared" si="127"/>
        <v>0</v>
      </c>
      <c r="U121" s="63">
        <f t="shared" si="127"/>
        <v>0</v>
      </c>
      <c r="V121" s="63">
        <f t="shared" si="127"/>
        <v>0</v>
      </c>
      <c r="W121" s="63">
        <f t="shared" si="127"/>
        <v>0</v>
      </c>
      <c r="X121" s="63">
        <f t="shared" si="127"/>
        <v>0</v>
      </c>
      <c r="Y121" s="63">
        <f t="shared" si="127"/>
        <v>0</v>
      </c>
      <c r="Z121" s="64">
        <f t="shared" si="127"/>
        <v>0</v>
      </c>
      <c r="AA121" s="64">
        <f t="shared" si="127"/>
        <v>28.014091</v>
      </c>
      <c r="AB121" s="78">
        <f t="shared" si="123"/>
        <v>0.0054020338222335925</v>
      </c>
      <c r="AC121" s="43"/>
      <c r="AD121" s="63">
        <f aca="true" t="shared" si="128" ref="AD121:BB121">SUM(AD111:AD120)</f>
        <v>0.827</v>
      </c>
      <c r="AE121" s="63">
        <f t="shared" si="128"/>
        <v>0.80000044085</v>
      </c>
      <c r="AF121" s="63">
        <f t="shared" si="128"/>
        <v>1.0553503400000002</v>
      </c>
      <c r="AG121" s="63">
        <f t="shared" si="128"/>
        <v>1.8295870899999997</v>
      </c>
      <c r="AH121" s="63">
        <f t="shared" si="128"/>
        <v>1.90855387</v>
      </c>
      <c r="AI121" s="64">
        <f t="shared" si="128"/>
        <v>6.420491740849999</v>
      </c>
      <c r="AJ121" s="63">
        <f t="shared" si="128"/>
        <v>6.4990310000000004</v>
      </c>
      <c r="AK121" s="63">
        <f t="shared" si="128"/>
        <v>14.62976212865</v>
      </c>
      <c r="AL121" s="63">
        <f t="shared" si="128"/>
        <v>18.085269110000002</v>
      </c>
      <c r="AM121" s="63">
        <f t="shared" si="128"/>
        <v>32.41937969</v>
      </c>
      <c r="AN121" s="63">
        <f t="shared" si="128"/>
        <v>26.21930935</v>
      </c>
      <c r="AO121" s="64">
        <f t="shared" si="128"/>
        <v>97.85275127865</v>
      </c>
      <c r="AP121" s="63">
        <f t="shared" si="128"/>
        <v>0</v>
      </c>
      <c r="AQ121" s="63">
        <f t="shared" si="128"/>
        <v>0</v>
      </c>
      <c r="AR121" s="63">
        <f t="shared" si="128"/>
        <v>0</v>
      </c>
      <c r="AS121" s="63">
        <f t="shared" si="128"/>
        <v>0</v>
      </c>
      <c r="AT121" s="63">
        <f t="shared" si="128"/>
        <v>0</v>
      </c>
      <c r="AU121" s="64">
        <f t="shared" si="128"/>
        <v>0</v>
      </c>
      <c r="AV121" s="63">
        <f t="shared" si="128"/>
        <v>0</v>
      </c>
      <c r="AW121" s="63">
        <f t="shared" si="128"/>
        <v>0</v>
      </c>
      <c r="AX121" s="63">
        <f t="shared" si="128"/>
        <v>0</v>
      </c>
      <c r="AY121" s="63">
        <f t="shared" si="128"/>
        <v>0</v>
      </c>
      <c r="AZ121" s="63">
        <f t="shared" si="128"/>
        <v>0</v>
      </c>
      <c r="BA121" s="64">
        <f t="shared" si="128"/>
        <v>0</v>
      </c>
      <c r="BB121" s="64">
        <f t="shared" si="128"/>
        <v>104.2732430195</v>
      </c>
      <c r="BC121" s="78">
        <f t="shared" si="124"/>
        <v>0.014902399968447761</v>
      </c>
      <c r="BD121" s="43"/>
      <c r="BE121" s="63">
        <f aca="true" t="shared" si="129" ref="BE121:CE121">SUM(BE111:BE120)</f>
        <v>1.9248049</v>
      </c>
      <c r="BF121" s="63">
        <f t="shared" si="129"/>
        <v>0</v>
      </c>
      <c r="BG121" s="63">
        <f t="shared" si="129"/>
        <v>0</v>
      </c>
      <c r="BH121" s="63">
        <f t="shared" si="129"/>
        <v>0</v>
      </c>
      <c r="BI121" s="63">
        <f t="shared" si="129"/>
        <v>0</v>
      </c>
      <c r="BJ121" s="63">
        <f t="shared" si="129"/>
        <v>3.8</v>
      </c>
      <c r="BK121" s="64">
        <f t="shared" si="129"/>
        <v>5.7248049</v>
      </c>
      <c r="BL121" s="63">
        <f t="shared" si="129"/>
        <v>13.616001349999998</v>
      </c>
      <c r="BM121" s="63">
        <f t="shared" si="129"/>
        <v>12.73979687</v>
      </c>
      <c r="BN121" s="63">
        <f t="shared" si="129"/>
        <v>3.6479000000000004</v>
      </c>
      <c r="BO121" s="63">
        <f t="shared" si="129"/>
        <v>1.6384</v>
      </c>
      <c r="BP121" s="63">
        <f t="shared" si="129"/>
        <v>0.684</v>
      </c>
      <c r="BQ121" s="63">
        <f t="shared" si="129"/>
        <v>0</v>
      </c>
      <c r="BR121" s="64">
        <f t="shared" si="129"/>
        <v>32.326098220000006</v>
      </c>
      <c r="BS121" s="63">
        <f t="shared" si="129"/>
        <v>0</v>
      </c>
      <c r="BT121" s="63">
        <f t="shared" si="129"/>
        <v>0</v>
      </c>
      <c r="BU121" s="63">
        <f t="shared" si="129"/>
        <v>0</v>
      </c>
      <c r="BV121" s="63">
        <f t="shared" si="129"/>
        <v>0</v>
      </c>
      <c r="BW121" s="63">
        <f t="shared" si="129"/>
        <v>0</v>
      </c>
      <c r="BX121" s="64">
        <f t="shared" si="129"/>
        <v>0</v>
      </c>
      <c r="BY121" s="63">
        <f t="shared" si="129"/>
        <v>0</v>
      </c>
      <c r="BZ121" s="63">
        <f t="shared" si="129"/>
        <v>0</v>
      </c>
      <c r="CA121" s="63">
        <f t="shared" si="129"/>
        <v>0</v>
      </c>
      <c r="CB121" s="63">
        <f t="shared" si="129"/>
        <v>0</v>
      </c>
      <c r="CC121" s="63">
        <f t="shared" si="129"/>
        <v>0</v>
      </c>
      <c r="CD121" s="64">
        <f t="shared" si="129"/>
        <v>0</v>
      </c>
      <c r="CE121" s="64">
        <f t="shared" si="129"/>
        <v>38.05090312</v>
      </c>
      <c r="CF121" s="78">
        <f t="shared" si="125"/>
        <v>0.004388309794643817</v>
      </c>
      <c r="CG121" s="43"/>
      <c r="CH121" s="63">
        <f>SUM(CH111:CH120)</f>
        <v>0</v>
      </c>
      <c r="CI121" s="64">
        <f aca="true" t="shared" si="130" ref="CI121:DF121">SUM(CI111:CI120)</f>
        <v>0</v>
      </c>
      <c r="CJ121" s="64">
        <f t="shared" si="130"/>
        <v>0</v>
      </c>
      <c r="CK121" s="63">
        <f t="shared" si="130"/>
        <v>0</v>
      </c>
      <c r="CL121" s="63">
        <f t="shared" si="130"/>
        <v>0</v>
      </c>
      <c r="CM121" s="63">
        <f t="shared" si="130"/>
        <v>0</v>
      </c>
      <c r="CN121" s="64">
        <f t="shared" si="130"/>
        <v>0</v>
      </c>
      <c r="CO121" s="63">
        <f t="shared" si="130"/>
        <v>0</v>
      </c>
      <c r="CP121" s="63">
        <f t="shared" si="130"/>
        <v>0</v>
      </c>
      <c r="CQ121" s="63">
        <f t="shared" si="130"/>
        <v>0</v>
      </c>
      <c r="CR121" s="63">
        <f t="shared" si="130"/>
        <v>0</v>
      </c>
      <c r="CS121" s="63">
        <f t="shared" si="130"/>
        <v>0</v>
      </c>
      <c r="CT121" s="63">
        <f t="shared" si="130"/>
        <v>0</v>
      </c>
      <c r="CU121" s="63">
        <f t="shared" si="130"/>
        <v>0</v>
      </c>
      <c r="CV121" s="63">
        <f t="shared" si="130"/>
        <v>0</v>
      </c>
      <c r="CW121" s="63">
        <f t="shared" si="130"/>
        <v>0</v>
      </c>
      <c r="CX121" s="63">
        <f t="shared" si="130"/>
        <v>0</v>
      </c>
      <c r="CY121" s="63">
        <f t="shared" si="130"/>
        <v>0</v>
      </c>
      <c r="CZ121" s="63">
        <f t="shared" si="130"/>
        <v>0</v>
      </c>
      <c r="DA121" s="63">
        <f t="shared" si="130"/>
        <v>0</v>
      </c>
      <c r="DB121" s="63">
        <f t="shared" si="130"/>
        <v>0</v>
      </c>
      <c r="DC121" s="63">
        <f t="shared" si="130"/>
        <v>0</v>
      </c>
      <c r="DD121" s="63">
        <f t="shared" si="130"/>
        <v>0</v>
      </c>
      <c r="DE121" s="64">
        <f t="shared" si="130"/>
        <v>0</v>
      </c>
      <c r="DF121" s="64">
        <f t="shared" si="130"/>
        <v>0</v>
      </c>
      <c r="DG121" s="78">
        <f t="shared" si="126"/>
      </c>
    </row>
    <row r="122" spans="1:111" s="40" customFormat="1" ht="35.25" customHeight="1">
      <c r="A122" s="93">
        <v>16</v>
      </c>
      <c r="B122" s="69" t="s">
        <v>55</v>
      </c>
      <c r="C122" s="1"/>
      <c r="D122" s="61">
        <f aca="true" t="shared" si="131" ref="D122:AA122">SUM(D110,D121)</f>
        <v>325.02</v>
      </c>
      <c r="E122" s="61">
        <f t="shared" si="131"/>
        <v>425</v>
      </c>
      <c r="F122" s="61">
        <f t="shared" si="131"/>
        <v>1.630361</v>
      </c>
      <c r="G122" s="61">
        <f t="shared" si="131"/>
        <v>6.080847</v>
      </c>
      <c r="H122" s="61">
        <f t="shared" si="131"/>
        <v>6.805051</v>
      </c>
      <c r="I122" s="61">
        <f t="shared" si="131"/>
        <v>154.81148</v>
      </c>
      <c r="J122" s="61">
        <f t="shared" si="131"/>
        <v>1.904352</v>
      </c>
      <c r="K122" s="61">
        <f t="shared" si="131"/>
        <v>76.1</v>
      </c>
      <c r="L122" s="61">
        <f t="shared" si="131"/>
        <v>81.6</v>
      </c>
      <c r="M122" s="61">
        <f t="shared" si="131"/>
        <v>81.9</v>
      </c>
      <c r="N122" s="61">
        <f t="shared" si="131"/>
        <v>80</v>
      </c>
      <c r="O122" s="62">
        <f t="shared" si="131"/>
        <v>1240.852091</v>
      </c>
      <c r="P122" s="62">
        <f t="shared" si="131"/>
        <v>0</v>
      </c>
      <c r="Q122" s="61">
        <f t="shared" si="131"/>
        <v>0</v>
      </c>
      <c r="R122" s="61">
        <f t="shared" si="131"/>
        <v>0</v>
      </c>
      <c r="S122" s="61">
        <f t="shared" si="131"/>
        <v>2.556803960434265</v>
      </c>
      <c r="T122" s="62">
        <f t="shared" si="131"/>
        <v>2.556803960434265</v>
      </c>
      <c r="U122" s="61">
        <f t="shared" si="131"/>
        <v>0</v>
      </c>
      <c r="V122" s="61">
        <f t="shared" si="131"/>
        <v>0</v>
      </c>
      <c r="W122" s="61">
        <f t="shared" si="131"/>
        <v>0</v>
      </c>
      <c r="X122" s="61">
        <f t="shared" si="131"/>
        <v>0</v>
      </c>
      <c r="Y122" s="61">
        <f t="shared" si="131"/>
        <v>0</v>
      </c>
      <c r="Z122" s="62">
        <f t="shared" si="131"/>
        <v>0</v>
      </c>
      <c r="AA122" s="89">
        <f t="shared" si="131"/>
        <v>1243.4088949604343</v>
      </c>
      <c r="AB122" s="90">
        <f t="shared" si="123"/>
        <v>0.23976993954372325</v>
      </c>
      <c r="AC122" s="43"/>
      <c r="AD122" s="61">
        <f aca="true" t="shared" si="132" ref="AD122:BB122">SUM(AD110,AD121)</f>
        <v>229.0046075</v>
      </c>
      <c r="AE122" s="61">
        <f t="shared" si="132"/>
        <v>278.42548594085</v>
      </c>
      <c r="AF122" s="61">
        <f t="shared" si="132"/>
        <v>294.90225734</v>
      </c>
      <c r="AG122" s="61">
        <f t="shared" si="132"/>
        <v>227.87958708999997</v>
      </c>
      <c r="AH122" s="61">
        <f t="shared" si="132"/>
        <v>246.90855387</v>
      </c>
      <c r="AI122" s="62">
        <f t="shared" si="132"/>
        <v>1277.1204917408497</v>
      </c>
      <c r="AJ122" s="61">
        <f t="shared" si="132"/>
        <v>56.499030899999994</v>
      </c>
      <c r="AK122" s="61">
        <f t="shared" si="132"/>
        <v>14.62976212865</v>
      </c>
      <c r="AL122" s="61">
        <f t="shared" si="132"/>
        <v>18.085269110000002</v>
      </c>
      <c r="AM122" s="61">
        <f t="shared" si="132"/>
        <v>32.41937969</v>
      </c>
      <c r="AN122" s="61">
        <f t="shared" si="132"/>
        <v>26.21930935</v>
      </c>
      <c r="AO122" s="62">
        <f t="shared" si="132"/>
        <v>147.85275117865</v>
      </c>
      <c r="AP122" s="61">
        <f t="shared" si="132"/>
        <v>7.552302050113764</v>
      </c>
      <c r="AQ122" s="61">
        <f t="shared" si="132"/>
        <v>14.706663087101028</v>
      </c>
      <c r="AR122" s="61">
        <f t="shared" si="132"/>
        <v>13.380003007896082</v>
      </c>
      <c r="AS122" s="61">
        <f t="shared" si="132"/>
        <v>4.634379727989987</v>
      </c>
      <c r="AT122" s="61">
        <f t="shared" si="132"/>
        <v>0.7872601487639415</v>
      </c>
      <c r="AU122" s="62">
        <f t="shared" si="132"/>
        <v>41.0606080218648</v>
      </c>
      <c r="AV122" s="61">
        <f t="shared" si="132"/>
        <v>0</v>
      </c>
      <c r="AW122" s="61">
        <f t="shared" si="132"/>
        <v>0</v>
      </c>
      <c r="AX122" s="61">
        <f t="shared" si="132"/>
        <v>0</v>
      </c>
      <c r="AY122" s="61">
        <f t="shared" si="132"/>
        <v>0</v>
      </c>
      <c r="AZ122" s="61">
        <f t="shared" si="132"/>
        <v>0</v>
      </c>
      <c r="BA122" s="62">
        <f t="shared" si="132"/>
        <v>0</v>
      </c>
      <c r="BB122" s="89">
        <f t="shared" si="132"/>
        <v>1466.0338509413646</v>
      </c>
      <c r="BC122" s="90">
        <f t="shared" si="124"/>
        <v>0.2095208912791394</v>
      </c>
      <c r="BD122" s="43"/>
      <c r="BE122" s="61">
        <f aca="true" t="shared" si="133" ref="BE122:CE122">SUM(BE110,BE121)</f>
        <v>262.1260049</v>
      </c>
      <c r="BF122" s="61">
        <f t="shared" si="133"/>
        <v>305.2012</v>
      </c>
      <c r="BG122" s="61">
        <f t="shared" si="133"/>
        <v>325.2012</v>
      </c>
      <c r="BH122" s="61">
        <f t="shared" si="133"/>
        <v>300.2012</v>
      </c>
      <c r="BI122" s="61">
        <f t="shared" si="133"/>
        <v>290.2012</v>
      </c>
      <c r="BJ122" s="61">
        <f t="shared" si="133"/>
        <v>3.8</v>
      </c>
      <c r="BK122" s="62">
        <f t="shared" si="133"/>
        <v>1486.7308049</v>
      </c>
      <c r="BL122" s="61">
        <f t="shared" si="133"/>
        <v>33.61600135</v>
      </c>
      <c r="BM122" s="61">
        <f t="shared" si="133"/>
        <v>32.73979687</v>
      </c>
      <c r="BN122" s="61">
        <f t="shared" si="133"/>
        <v>18.6479</v>
      </c>
      <c r="BO122" s="61">
        <f t="shared" si="133"/>
        <v>16.6384</v>
      </c>
      <c r="BP122" s="61">
        <f t="shared" si="133"/>
        <v>5.684</v>
      </c>
      <c r="BQ122" s="61">
        <f t="shared" si="133"/>
        <v>0</v>
      </c>
      <c r="BR122" s="62">
        <f t="shared" si="133"/>
        <v>107.32609822</v>
      </c>
      <c r="BS122" s="61">
        <f t="shared" si="133"/>
        <v>0.8118881668998128</v>
      </c>
      <c r="BT122" s="61">
        <f t="shared" si="133"/>
        <v>0</v>
      </c>
      <c r="BU122" s="61">
        <f t="shared" si="133"/>
        <v>4.0513852991321</v>
      </c>
      <c r="BV122" s="61">
        <f t="shared" si="133"/>
        <v>0.2845737137743569</v>
      </c>
      <c r="BW122" s="61">
        <f t="shared" si="133"/>
        <v>0</v>
      </c>
      <c r="BX122" s="62">
        <f t="shared" si="133"/>
        <v>5.14784717980627</v>
      </c>
      <c r="BY122" s="61">
        <f t="shared" si="133"/>
        <v>0</v>
      </c>
      <c r="BZ122" s="61">
        <f t="shared" si="133"/>
        <v>0</v>
      </c>
      <c r="CA122" s="61">
        <f t="shared" si="133"/>
        <v>0</v>
      </c>
      <c r="CB122" s="61">
        <f t="shared" si="133"/>
        <v>0</v>
      </c>
      <c r="CC122" s="61">
        <f t="shared" si="133"/>
        <v>0</v>
      </c>
      <c r="CD122" s="62">
        <f t="shared" si="133"/>
        <v>0</v>
      </c>
      <c r="CE122" s="89">
        <f t="shared" si="133"/>
        <v>1599.2047502998064</v>
      </c>
      <c r="CF122" s="90">
        <f t="shared" si="125"/>
        <v>0.18443204481243755</v>
      </c>
      <c r="CG122" s="43"/>
      <c r="CH122" s="61">
        <f>SUM(CH110,CH121)</f>
        <v>0</v>
      </c>
      <c r="CI122" s="62">
        <f aca="true" t="shared" si="134" ref="CI122:DF122">SUM(CI110,CI121)</f>
        <v>0</v>
      </c>
      <c r="CJ122" s="62">
        <f t="shared" si="134"/>
        <v>0</v>
      </c>
      <c r="CK122" s="61">
        <f t="shared" si="134"/>
        <v>0.736603074227986</v>
      </c>
      <c r="CL122" s="61">
        <f t="shared" si="134"/>
        <v>0.4981377633333395</v>
      </c>
      <c r="CM122" s="61">
        <f t="shared" si="134"/>
        <v>0</v>
      </c>
      <c r="CN122" s="62">
        <f t="shared" si="134"/>
        <v>1.2347408375613256</v>
      </c>
      <c r="CO122" s="61">
        <f t="shared" si="134"/>
        <v>0</v>
      </c>
      <c r="CP122" s="61">
        <f t="shared" si="134"/>
        <v>0</v>
      </c>
      <c r="CQ122" s="61">
        <f t="shared" si="134"/>
        <v>0</v>
      </c>
      <c r="CR122" s="61">
        <f t="shared" si="134"/>
        <v>0</v>
      </c>
      <c r="CS122" s="61">
        <f t="shared" si="134"/>
        <v>0</v>
      </c>
      <c r="CT122" s="61">
        <f t="shared" si="134"/>
        <v>0</v>
      </c>
      <c r="CU122" s="61">
        <f t="shared" si="134"/>
        <v>0</v>
      </c>
      <c r="CV122" s="61">
        <f t="shared" si="134"/>
        <v>0</v>
      </c>
      <c r="CW122" s="61">
        <f t="shared" si="134"/>
        <v>0</v>
      </c>
      <c r="CX122" s="61">
        <f t="shared" si="134"/>
        <v>0</v>
      </c>
      <c r="CY122" s="61">
        <f t="shared" si="134"/>
        <v>0</v>
      </c>
      <c r="CZ122" s="61">
        <f t="shared" si="134"/>
        <v>0</v>
      </c>
      <c r="DA122" s="61">
        <f t="shared" si="134"/>
        <v>0</v>
      </c>
      <c r="DB122" s="61">
        <f t="shared" si="134"/>
        <v>0</v>
      </c>
      <c r="DC122" s="61">
        <f t="shared" si="134"/>
        <v>0</v>
      </c>
      <c r="DD122" s="61">
        <f t="shared" si="134"/>
        <v>0</v>
      </c>
      <c r="DE122" s="62">
        <f t="shared" si="134"/>
        <v>0</v>
      </c>
      <c r="DF122" s="89">
        <f t="shared" si="134"/>
        <v>1.2347408375613256</v>
      </c>
      <c r="DG122" s="90">
        <f t="shared" si="126"/>
        <v>0.001980515610625494</v>
      </c>
    </row>
    <row r="123" spans="28:111" s="40" customFormat="1" ht="8.25" customHeight="1">
      <c r="AB123" s="79">
        <f t="shared" si="123"/>
      </c>
      <c r="BC123" s="79">
        <f t="shared" si="124"/>
      </c>
      <c r="CF123" s="79">
        <f t="shared" si="125"/>
      </c>
      <c r="DG123" s="79">
        <f t="shared" si="126"/>
      </c>
    </row>
    <row r="124" spans="2:111" s="54" customFormat="1" ht="18" customHeight="1" thickBot="1">
      <c r="B124" s="68" t="s">
        <v>28</v>
      </c>
      <c r="C124" s="55"/>
      <c r="D124" s="65">
        <f aca="true" t="shared" si="135" ref="D124:AA124">SUM(D103,D122)</f>
        <v>329.48339999999996</v>
      </c>
      <c r="E124" s="65">
        <f t="shared" si="135"/>
        <v>518.0865650000001</v>
      </c>
      <c r="F124" s="65">
        <f t="shared" si="135"/>
        <v>107.88534499999999</v>
      </c>
      <c r="G124" s="65">
        <f t="shared" si="135"/>
        <v>116.994879</v>
      </c>
      <c r="H124" s="65">
        <f t="shared" si="135"/>
        <v>167.20320199999998</v>
      </c>
      <c r="I124" s="65">
        <f t="shared" si="135"/>
        <v>429.7353959999999</v>
      </c>
      <c r="J124" s="65">
        <f t="shared" si="135"/>
        <v>218.104461</v>
      </c>
      <c r="K124" s="65">
        <f t="shared" si="135"/>
        <v>358.39137800000003</v>
      </c>
      <c r="L124" s="65">
        <f t="shared" si="135"/>
        <v>350.92894</v>
      </c>
      <c r="M124" s="65">
        <f t="shared" si="135"/>
        <v>337.88826011000003</v>
      </c>
      <c r="N124" s="65">
        <f t="shared" si="135"/>
        <v>332.64002439</v>
      </c>
      <c r="O124" s="66">
        <f t="shared" si="135"/>
        <v>3267.3418505</v>
      </c>
      <c r="P124" s="66">
        <f t="shared" si="135"/>
        <v>0</v>
      </c>
      <c r="Q124" s="65">
        <f t="shared" si="135"/>
        <v>0</v>
      </c>
      <c r="R124" s="65">
        <f t="shared" si="135"/>
        <v>0</v>
      </c>
      <c r="S124" s="65">
        <f t="shared" si="135"/>
        <v>42.900000000000006</v>
      </c>
      <c r="T124" s="66">
        <f t="shared" si="135"/>
        <v>42.900000000000006</v>
      </c>
      <c r="U124" s="65">
        <f t="shared" si="135"/>
        <v>524.7258777411612</v>
      </c>
      <c r="V124" s="65">
        <f t="shared" si="135"/>
        <v>428.2497624004609</v>
      </c>
      <c r="W124" s="65">
        <f t="shared" si="135"/>
        <v>272.6259715516075</v>
      </c>
      <c r="X124" s="65">
        <f t="shared" si="135"/>
        <v>330.01227863184647</v>
      </c>
      <c r="Y124" s="65">
        <f t="shared" si="135"/>
        <v>319.9857259017925</v>
      </c>
      <c r="Z124" s="66">
        <f t="shared" si="135"/>
        <v>1875.5996162268684</v>
      </c>
      <c r="AA124" s="91">
        <f t="shared" si="135"/>
        <v>5185.841466726868</v>
      </c>
      <c r="AB124" s="92">
        <f t="shared" si="123"/>
        <v>1</v>
      </c>
      <c r="AC124" s="72"/>
      <c r="AD124" s="65">
        <f aca="true" t="shared" si="136" ref="AD124:BB124">SUM(AD103,AD122)</f>
        <v>738.58597756</v>
      </c>
      <c r="AE124" s="65">
        <f t="shared" si="136"/>
        <v>885.78717552085</v>
      </c>
      <c r="AF124" s="65">
        <f t="shared" si="136"/>
        <v>1274.81449049</v>
      </c>
      <c r="AG124" s="65">
        <f t="shared" si="136"/>
        <v>1127.3375653905355</v>
      </c>
      <c r="AH124" s="65">
        <f t="shared" si="136"/>
        <v>1234.9928002519418</v>
      </c>
      <c r="AI124" s="66">
        <f t="shared" si="136"/>
        <v>5261.518009213327</v>
      </c>
      <c r="AJ124" s="65">
        <f t="shared" si="136"/>
        <v>59.95150089999999</v>
      </c>
      <c r="AK124" s="65">
        <f t="shared" si="136"/>
        <v>22.46476212865</v>
      </c>
      <c r="AL124" s="65">
        <f t="shared" si="136"/>
        <v>32.50956911</v>
      </c>
      <c r="AM124" s="65">
        <f t="shared" si="136"/>
        <v>53.769029815349995</v>
      </c>
      <c r="AN124" s="65">
        <f t="shared" si="136"/>
        <v>40.12157715465</v>
      </c>
      <c r="AO124" s="66">
        <f t="shared" si="136"/>
        <v>208.81643910865</v>
      </c>
      <c r="AP124" s="65">
        <f t="shared" si="136"/>
        <v>128.2</v>
      </c>
      <c r="AQ124" s="65">
        <f t="shared" si="136"/>
        <v>223.5</v>
      </c>
      <c r="AR124" s="65">
        <f t="shared" si="136"/>
        <v>214.4</v>
      </c>
      <c r="AS124" s="65">
        <f t="shared" si="136"/>
        <v>237.69999999999993</v>
      </c>
      <c r="AT124" s="65">
        <f t="shared" si="136"/>
        <v>122.94275000000016</v>
      </c>
      <c r="AU124" s="66">
        <f t="shared" si="136"/>
        <v>926.7427500000002</v>
      </c>
      <c r="AV124" s="65">
        <f t="shared" si="136"/>
        <v>300</v>
      </c>
      <c r="AW124" s="65">
        <f t="shared" si="136"/>
        <v>100</v>
      </c>
      <c r="AX124" s="65">
        <f t="shared" si="136"/>
        <v>200</v>
      </c>
      <c r="AY124" s="65">
        <f t="shared" si="136"/>
        <v>0</v>
      </c>
      <c r="AZ124" s="65">
        <f t="shared" si="136"/>
        <v>0</v>
      </c>
      <c r="BA124" s="66">
        <f t="shared" si="136"/>
        <v>600</v>
      </c>
      <c r="BB124" s="91">
        <f t="shared" si="136"/>
        <v>6997.077198321978</v>
      </c>
      <c r="BC124" s="92">
        <f t="shared" si="124"/>
        <v>1</v>
      </c>
      <c r="BD124" s="72"/>
      <c r="BE124" s="65">
        <f aca="true" t="shared" si="137" ref="BE124:CE124">SUM(BE103,BE122)</f>
        <v>1435.3821916723296</v>
      </c>
      <c r="BF124" s="65">
        <f t="shared" si="137"/>
        <v>966.15788704</v>
      </c>
      <c r="BG124" s="65">
        <f t="shared" si="137"/>
        <v>929.05873073</v>
      </c>
      <c r="BH124" s="65">
        <f t="shared" si="137"/>
        <v>979.7697000000001</v>
      </c>
      <c r="BI124" s="65">
        <f t="shared" si="137"/>
        <v>1016.9252</v>
      </c>
      <c r="BJ124" s="65">
        <f t="shared" si="137"/>
        <v>1424.3440525766666</v>
      </c>
      <c r="BK124" s="66">
        <f t="shared" si="137"/>
        <v>6751.637762018997</v>
      </c>
      <c r="BL124" s="65">
        <f t="shared" si="137"/>
        <v>33.61600135</v>
      </c>
      <c r="BM124" s="65">
        <f t="shared" si="137"/>
        <v>32.73979687</v>
      </c>
      <c r="BN124" s="65">
        <f t="shared" si="137"/>
        <v>18.6479</v>
      </c>
      <c r="BO124" s="65">
        <f t="shared" si="137"/>
        <v>16.6384</v>
      </c>
      <c r="BP124" s="65">
        <f t="shared" si="137"/>
        <v>5.684</v>
      </c>
      <c r="BQ124" s="65">
        <f t="shared" si="137"/>
        <v>11.41814571092832</v>
      </c>
      <c r="BR124" s="66">
        <f t="shared" si="137"/>
        <v>118.74424393092832</v>
      </c>
      <c r="BS124" s="65">
        <f t="shared" si="137"/>
        <v>107.13999999999999</v>
      </c>
      <c r="BT124" s="65">
        <f t="shared" si="137"/>
        <v>92.90867283675001</v>
      </c>
      <c r="BU124" s="65">
        <f t="shared" si="137"/>
        <v>170.44573746975</v>
      </c>
      <c r="BV124" s="65">
        <f t="shared" si="137"/>
        <v>93.22057039175007</v>
      </c>
      <c r="BW124" s="65">
        <f t="shared" si="137"/>
        <v>21.098136391749996</v>
      </c>
      <c r="BX124" s="66">
        <f t="shared" si="137"/>
        <v>484.81311709</v>
      </c>
      <c r="BY124" s="65">
        <f t="shared" si="137"/>
        <v>100</v>
      </c>
      <c r="BZ124" s="65">
        <f t="shared" si="137"/>
        <v>150.5</v>
      </c>
      <c r="CA124" s="65">
        <f t="shared" si="137"/>
        <v>350.35</v>
      </c>
      <c r="CB124" s="65">
        <f t="shared" si="137"/>
        <v>350.2</v>
      </c>
      <c r="CC124" s="65">
        <f t="shared" si="137"/>
        <v>364.725</v>
      </c>
      <c r="CD124" s="66">
        <f t="shared" si="137"/>
        <v>1315.7749999999999</v>
      </c>
      <c r="CE124" s="91">
        <f t="shared" si="137"/>
        <v>8670.970123039924</v>
      </c>
      <c r="CF124" s="92">
        <f t="shared" si="125"/>
        <v>1</v>
      </c>
      <c r="CG124" s="72"/>
      <c r="CH124" s="65">
        <f>SUM(CH103,CH122)</f>
        <v>2.5</v>
      </c>
      <c r="CI124" s="66">
        <f aca="true" t="shared" si="138" ref="CI124:DF124">SUM(CI103,CI122)</f>
        <v>2.5</v>
      </c>
      <c r="CJ124" s="66">
        <f t="shared" si="138"/>
        <v>0</v>
      </c>
      <c r="CK124" s="65">
        <f t="shared" si="138"/>
        <v>30.600000000000005</v>
      </c>
      <c r="CL124" s="65">
        <f t="shared" si="138"/>
        <v>14.944132900000064</v>
      </c>
      <c r="CM124" s="65">
        <f t="shared" si="138"/>
        <v>0</v>
      </c>
      <c r="CN124" s="66">
        <f t="shared" si="138"/>
        <v>45.54413290000007</v>
      </c>
      <c r="CO124" s="65">
        <f t="shared" si="138"/>
        <v>160.14</v>
      </c>
      <c r="CP124" s="65">
        <f t="shared" si="138"/>
        <v>100.14</v>
      </c>
      <c r="CQ124" s="65">
        <f t="shared" si="138"/>
        <v>100.14</v>
      </c>
      <c r="CR124" s="65">
        <f t="shared" si="138"/>
        <v>90.13999999999999</v>
      </c>
      <c r="CS124" s="65">
        <f t="shared" si="138"/>
        <v>85.14</v>
      </c>
      <c r="CT124" s="65">
        <f t="shared" si="138"/>
        <v>34.7</v>
      </c>
      <c r="CU124" s="65">
        <f t="shared" si="138"/>
        <v>0</v>
      </c>
      <c r="CV124" s="65">
        <f t="shared" si="138"/>
        <v>0</v>
      </c>
      <c r="CW124" s="65">
        <f t="shared" si="138"/>
        <v>5</v>
      </c>
      <c r="CX124" s="65">
        <f t="shared" si="138"/>
        <v>0</v>
      </c>
      <c r="CY124" s="65">
        <f t="shared" si="138"/>
        <v>0</v>
      </c>
      <c r="CZ124" s="65">
        <f t="shared" si="138"/>
        <v>0</v>
      </c>
      <c r="DA124" s="65">
        <f t="shared" si="138"/>
        <v>0</v>
      </c>
      <c r="DB124" s="65">
        <f t="shared" si="138"/>
        <v>0</v>
      </c>
      <c r="DC124" s="65">
        <f t="shared" si="138"/>
        <v>0</v>
      </c>
      <c r="DD124" s="65">
        <f t="shared" si="138"/>
        <v>0</v>
      </c>
      <c r="DE124" s="66">
        <f t="shared" si="138"/>
        <v>575.4</v>
      </c>
      <c r="DF124" s="91">
        <f t="shared" si="138"/>
        <v>623.4441329000001</v>
      </c>
      <c r="DG124" s="92">
        <f t="shared" si="126"/>
        <v>1</v>
      </c>
    </row>
    <row r="125" spans="3:110" ht="15" customHeight="1">
      <c r="C125" s="1"/>
      <c r="BE125"/>
      <c r="BG125" s="17"/>
      <c r="BK125"/>
      <c r="BX125" s="15"/>
      <c r="BY125"/>
      <c r="CD125" s="17"/>
      <c r="CO125"/>
      <c r="DF125" s="100"/>
    </row>
    <row r="126" spans="1:113" s="40" customFormat="1" ht="18" customHeight="1" hidden="1" outlineLevel="1">
      <c r="A126" s="1"/>
      <c r="B126" s="114" t="s">
        <v>89</v>
      </c>
      <c r="C126" s="114"/>
      <c r="D126" s="114"/>
      <c r="E126" s="114"/>
      <c r="F126" s="114"/>
      <c r="G126" s="19"/>
      <c r="H126" s="19"/>
      <c r="I126" s="19"/>
      <c r="J126" s="19"/>
      <c r="K126" s="19"/>
      <c r="L126" s="19"/>
      <c r="M126" s="19"/>
      <c r="N126" s="19"/>
      <c r="O126" s="19"/>
      <c r="P126" s="19"/>
      <c r="Q126" s="19"/>
      <c r="R126" s="19"/>
      <c r="S126" s="19"/>
      <c r="T126" s="19"/>
      <c r="U126" s="19"/>
      <c r="V126" s="19"/>
      <c r="W126" s="19"/>
      <c r="X126" s="19"/>
      <c r="Y126" s="19"/>
      <c r="Z126" s="19"/>
      <c r="AA126" s="19"/>
      <c r="AB126" s="83"/>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15"/>
      <c r="BC126" s="83"/>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16">
        <v>-119.9</v>
      </c>
      <c r="CF126" s="83"/>
      <c r="CH126" s="19"/>
      <c r="DG126" s="73"/>
      <c r="DH126"/>
      <c r="DI126"/>
    </row>
    <row r="127" spans="2:93" ht="18" customHeight="1" hidden="1" outlineLevel="1">
      <c r="B127" s="144" t="s">
        <v>92</v>
      </c>
      <c r="C127" s="144"/>
      <c r="D127" s="144"/>
      <c r="E127" s="144"/>
      <c r="F127" s="144"/>
      <c r="G127" s="19"/>
      <c r="H127" s="19"/>
      <c r="I127" s="19"/>
      <c r="J127" s="19"/>
      <c r="K127" s="19"/>
      <c r="L127" s="19"/>
      <c r="M127" s="19"/>
      <c r="N127" s="19"/>
      <c r="O127" s="19"/>
      <c r="P127" s="19"/>
      <c r="Q127" s="19"/>
      <c r="R127" s="19"/>
      <c r="S127" s="19"/>
      <c r="T127" s="19"/>
      <c r="U127" s="19"/>
      <c r="V127" s="19"/>
      <c r="W127" s="19"/>
      <c r="X127" s="19"/>
      <c r="Y127" s="19"/>
      <c r="Z127" s="19"/>
      <c r="AA127" s="19"/>
      <c r="AB127" s="83"/>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16">
        <v>138.48</v>
      </c>
      <c r="BC127" s="83"/>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16">
        <v>150</v>
      </c>
      <c r="CF127" s="83"/>
      <c r="CH127" s="19"/>
      <c r="CO127"/>
    </row>
    <row r="128" spans="2:111" ht="18" customHeight="1" hidden="1" outlineLevel="1">
      <c r="B128" s="144" t="s">
        <v>94</v>
      </c>
      <c r="C128" s="144"/>
      <c r="D128" s="144"/>
      <c r="E128" s="144"/>
      <c r="F128" s="144"/>
      <c r="G128" s="19"/>
      <c r="H128" s="19"/>
      <c r="I128" s="19"/>
      <c r="J128" s="19"/>
      <c r="K128" s="19"/>
      <c r="L128" s="19"/>
      <c r="M128" s="19"/>
      <c r="N128" s="19"/>
      <c r="O128" s="19"/>
      <c r="P128" s="19"/>
      <c r="Q128" s="19"/>
      <c r="R128" s="19"/>
      <c r="S128" s="19"/>
      <c r="T128" s="19"/>
      <c r="U128" s="19"/>
      <c r="V128" s="19"/>
      <c r="W128" s="19"/>
      <c r="X128" s="19"/>
      <c r="Y128" s="19"/>
      <c r="Z128" s="19"/>
      <c r="AA128" s="19"/>
      <c r="AB128" s="83"/>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16">
        <v>21.74328015482058</v>
      </c>
      <c r="BC128" s="83"/>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16">
        <v>16.678958805789307</v>
      </c>
      <c r="CF128" s="83"/>
      <c r="CH128" s="19"/>
      <c r="CI128"/>
      <c r="CJ128"/>
      <c r="CK128"/>
      <c r="CL128"/>
      <c r="CM128"/>
      <c r="CN128"/>
      <c r="CO128"/>
      <c r="DB128"/>
      <c r="DC128"/>
      <c r="DD128"/>
      <c r="DG128"/>
    </row>
    <row r="129" spans="1:113" s="40" customFormat="1" ht="18" customHeight="1" hidden="1" outlineLevel="1">
      <c r="A129" s="1"/>
      <c r="B129" s="114" t="s">
        <v>93</v>
      </c>
      <c r="C129" s="114"/>
      <c r="D129" s="114"/>
      <c r="E129" s="114"/>
      <c r="F129" s="114"/>
      <c r="G129" s="19"/>
      <c r="H129" s="19"/>
      <c r="I129" s="19"/>
      <c r="J129" s="19"/>
      <c r="K129" s="19"/>
      <c r="L129" s="19"/>
      <c r="M129" s="19"/>
      <c r="N129" s="19"/>
      <c r="O129" s="19"/>
      <c r="P129" s="19"/>
      <c r="Q129" s="19"/>
      <c r="R129" s="19"/>
      <c r="S129" s="19"/>
      <c r="T129" s="19"/>
      <c r="U129" s="19"/>
      <c r="V129" s="19"/>
      <c r="W129" s="19"/>
      <c r="X129" s="19"/>
      <c r="Y129" s="19"/>
      <c r="Z129" s="19"/>
      <c r="AA129" s="19"/>
      <c r="AB129" s="83"/>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16">
        <f>7.27+0.9</f>
        <v>8.17</v>
      </c>
      <c r="BC129" s="83"/>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83"/>
      <c r="CH129" s="19"/>
      <c r="DG129" s="73"/>
      <c r="DH129"/>
      <c r="DI129"/>
    </row>
    <row r="130" spans="2:93" ht="12" customHeight="1" collapsed="1">
      <c r="B130" s="114"/>
      <c r="C130" s="19"/>
      <c r="D130" s="117"/>
      <c r="E130" s="117"/>
      <c r="F130" s="117"/>
      <c r="G130" s="19"/>
      <c r="H130" s="19"/>
      <c r="I130" s="19"/>
      <c r="J130" s="19"/>
      <c r="K130" s="19"/>
      <c r="L130" s="19"/>
      <c r="M130" s="19"/>
      <c r="N130" s="19"/>
      <c r="O130" s="19"/>
      <c r="P130" s="19"/>
      <c r="Q130" s="19"/>
      <c r="R130" s="19"/>
      <c r="S130" s="19"/>
      <c r="T130" s="19"/>
      <c r="U130" s="19"/>
      <c r="V130" s="19"/>
      <c r="W130" s="19"/>
      <c r="X130" s="19"/>
      <c r="Y130" s="19"/>
      <c r="Z130" s="19"/>
      <c r="AA130" s="19"/>
      <c r="AB130" s="83"/>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18"/>
      <c r="BC130" s="83"/>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18"/>
      <c r="CF130" s="83"/>
      <c r="CH130" s="19"/>
      <c r="CO130"/>
    </row>
    <row r="131" spans="2:86" ht="18.75" customHeight="1">
      <c r="B131" s="119" t="s">
        <v>119</v>
      </c>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20"/>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21">
        <f>SUM(BB124:BB130)</f>
        <v>7165.470478476798</v>
      </c>
      <c r="BC131" s="120"/>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21">
        <f>SUM(CE124:CE130)</f>
        <v>8717.749081845714</v>
      </c>
      <c r="CF131" s="120"/>
      <c r="CH131" s="19"/>
    </row>
    <row r="132" spans="2:84" ht="18.75">
      <c r="B132" s="114"/>
      <c r="C132" s="19"/>
      <c r="D132" s="117"/>
      <c r="E132" s="117"/>
      <c r="F132" s="117"/>
      <c r="G132" s="19"/>
      <c r="H132" s="19"/>
      <c r="I132" s="19"/>
      <c r="J132" s="19"/>
      <c r="K132" s="19"/>
      <c r="L132" s="19"/>
      <c r="M132" s="19"/>
      <c r="N132" s="19"/>
      <c r="O132" s="19"/>
      <c r="P132" s="19"/>
      <c r="Q132" s="19"/>
      <c r="R132" s="19"/>
      <c r="S132" s="19"/>
      <c r="T132" s="19"/>
      <c r="U132" s="19"/>
      <c r="V132" s="19"/>
      <c r="W132" s="19"/>
      <c r="X132" s="19"/>
      <c r="Y132" s="19"/>
      <c r="Z132" s="19"/>
      <c r="AA132" s="19"/>
      <c r="AB132" s="83"/>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22">
        <f>BB131/1000</f>
        <v>7.165470478476799</v>
      </c>
      <c r="BC132" s="83"/>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23">
        <f>CE131/1000</f>
        <v>8.717749081845714</v>
      </c>
      <c r="CF132" s="83"/>
    </row>
    <row r="133" spans="2:87" ht="19.5" customHeight="1">
      <c r="B133" s="94" t="s">
        <v>29</v>
      </c>
      <c r="C133" s="1"/>
      <c r="D133" s="1"/>
      <c r="E133" s="1"/>
      <c r="F133" s="1"/>
      <c r="BB133" s="25"/>
      <c r="CE133" s="25"/>
      <c r="CI133" s="99"/>
    </row>
    <row r="134" spans="2:6" ht="15" customHeight="1">
      <c r="B134" s="13" t="s">
        <v>85</v>
      </c>
      <c r="C134" s="1"/>
      <c r="D134" s="1"/>
      <c r="E134" s="1"/>
      <c r="F134" s="1"/>
    </row>
    <row r="135" spans="1:111" s="40" customFormat="1" ht="29.25" customHeight="1">
      <c r="A135" s="1"/>
      <c r="B135" s="124" t="s">
        <v>118</v>
      </c>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73"/>
    </row>
    <row r="136" spans="1:111" s="40" customFormat="1" ht="15" customHeight="1">
      <c r="A136" s="1"/>
      <c r="B136" s="13" t="s">
        <v>109</v>
      </c>
      <c r="C136" s="1"/>
      <c r="D136" s="1"/>
      <c r="E136" s="1"/>
      <c r="F136" s="1"/>
      <c r="AB136" s="73"/>
      <c r="BC136" s="73"/>
      <c r="CF136" s="73"/>
      <c r="DG136" s="73"/>
    </row>
    <row r="137" spans="1:111" s="40" customFormat="1" ht="15" customHeight="1">
      <c r="A137" s="1"/>
      <c r="B137" s="96" t="s">
        <v>113</v>
      </c>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83"/>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83"/>
      <c r="BD137" s="19"/>
      <c r="BE137" s="19"/>
      <c r="BF137" s="19"/>
      <c r="BG137" s="19"/>
      <c r="CF137" s="73"/>
      <c r="DG137" s="73"/>
    </row>
    <row r="138" spans="1:111" s="40" customFormat="1" ht="27.75" customHeight="1">
      <c r="A138" s="1"/>
      <c r="B138" s="124" t="s">
        <v>110</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24"/>
      <c r="BY138" s="124"/>
      <c r="BZ138" s="124"/>
      <c r="CA138" s="124"/>
      <c r="CB138" s="124"/>
      <c r="CC138" s="124"/>
      <c r="CD138" s="124"/>
      <c r="CE138" s="124"/>
      <c r="CF138" s="124"/>
      <c r="CG138" s="124"/>
      <c r="CH138" s="124"/>
      <c r="CI138" s="124"/>
      <c r="CJ138" s="124"/>
      <c r="CK138" s="124"/>
      <c r="CL138" s="124"/>
      <c r="CM138" s="124"/>
      <c r="CN138" s="124"/>
      <c r="CO138" s="124"/>
      <c r="CP138" s="124"/>
      <c r="CQ138" s="124"/>
      <c r="CR138" s="124"/>
      <c r="CS138" s="124"/>
      <c r="CT138" s="124"/>
      <c r="CU138" s="124"/>
      <c r="CV138" s="124"/>
      <c r="CW138" s="124"/>
      <c r="CX138" s="124"/>
      <c r="CY138" s="124"/>
      <c r="CZ138" s="124"/>
      <c r="DA138" s="124"/>
      <c r="DB138" s="124"/>
      <c r="DC138" s="124"/>
      <c r="DD138" s="124"/>
      <c r="DE138" s="124"/>
      <c r="DF138" s="124"/>
      <c r="DG138" s="73"/>
    </row>
    <row r="139" spans="2:6" ht="15.75" customHeight="1">
      <c r="B139" s="4" t="s">
        <v>111</v>
      </c>
      <c r="C139" s="1"/>
      <c r="D139" s="1"/>
      <c r="E139" s="1"/>
      <c r="F139" s="1"/>
    </row>
    <row r="140" spans="1:111" s="40" customFormat="1" ht="30.75" customHeight="1">
      <c r="A140" s="1"/>
      <c r="B140" s="149" t="s">
        <v>112</v>
      </c>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49"/>
      <c r="BH140" s="149"/>
      <c r="BI140" s="149"/>
      <c r="BJ140" s="149"/>
      <c r="BK140" s="149"/>
      <c r="BL140" s="149"/>
      <c r="BM140" s="149"/>
      <c r="BN140" s="149"/>
      <c r="BO140" s="149"/>
      <c r="BP140" s="149"/>
      <c r="BQ140" s="149"/>
      <c r="BR140" s="149"/>
      <c r="BS140" s="149"/>
      <c r="BT140" s="149"/>
      <c r="BU140" s="149"/>
      <c r="BV140" s="149"/>
      <c r="BW140" s="149"/>
      <c r="BX140" s="149"/>
      <c r="BY140" s="149"/>
      <c r="BZ140" s="149"/>
      <c r="CA140" s="149"/>
      <c r="CB140" s="149"/>
      <c r="CC140" s="149"/>
      <c r="CD140" s="149"/>
      <c r="CE140" s="149"/>
      <c r="CF140" s="149"/>
      <c r="CG140" s="149"/>
      <c r="CH140" s="149"/>
      <c r="CI140" s="149"/>
      <c r="CJ140" s="149"/>
      <c r="CK140" s="149"/>
      <c r="CL140" s="149"/>
      <c r="CM140" s="149"/>
      <c r="CN140" s="149"/>
      <c r="CO140" s="149"/>
      <c r="CP140" s="149"/>
      <c r="CQ140" s="149"/>
      <c r="CR140" s="149"/>
      <c r="CS140" s="149"/>
      <c r="CT140" s="149"/>
      <c r="CU140" s="149"/>
      <c r="CV140" s="149"/>
      <c r="CW140" s="149"/>
      <c r="CX140" s="149"/>
      <c r="CY140" s="149"/>
      <c r="CZ140" s="149"/>
      <c r="DA140" s="149"/>
      <c r="DB140" s="149"/>
      <c r="DC140" s="149"/>
      <c r="DD140" s="149"/>
      <c r="DE140" s="149"/>
      <c r="DF140" s="149"/>
      <c r="DG140" s="73"/>
    </row>
    <row r="141" spans="1:111" s="40" customFormat="1" ht="15">
      <c r="A141" s="1"/>
      <c r="B141" s="96" t="s">
        <v>131</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2"/>
      <c r="CS141" s="112"/>
      <c r="CT141" s="112"/>
      <c r="CU141" s="112"/>
      <c r="CV141" s="112"/>
      <c r="CW141" s="112"/>
      <c r="CX141" s="112"/>
      <c r="CY141" s="112"/>
      <c r="CZ141" s="112"/>
      <c r="DA141" s="112"/>
      <c r="DB141" s="112"/>
      <c r="DC141" s="112"/>
      <c r="DD141" s="112"/>
      <c r="DE141" s="112"/>
      <c r="DF141" s="112"/>
      <c r="DG141" s="73"/>
    </row>
    <row r="142" spans="2:6" ht="15.75" customHeight="1">
      <c r="B142" s="13" t="s">
        <v>132</v>
      </c>
      <c r="C142" s="1"/>
      <c r="D142" s="1"/>
      <c r="E142" s="1"/>
      <c r="F142" s="1"/>
    </row>
    <row r="143" spans="1:111" s="40" customFormat="1" ht="27.75" customHeight="1">
      <c r="A143" s="1"/>
      <c r="B143" s="124" t="s">
        <v>140</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124"/>
      <c r="CB143" s="124"/>
      <c r="CC143" s="124"/>
      <c r="CD143" s="124"/>
      <c r="CE143" s="124"/>
      <c r="CF143" s="124"/>
      <c r="CG143" s="124"/>
      <c r="CH143" s="124"/>
      <c r="CI143" s="124"/>
      <c r="CJ143" s="124"/>
      <c r="CK143" s="124"/>
      <c r="CL143" s="124"/>
      <c r="CM143" s="124"/>
      <c r="CN143" s="124"/>
      <c r="CO143" s="124"/>
      <c r="CP143" s="124"/>
      <c r="CQ143" s="124"/>
      <c r="CR143" s="124"/>
      <c r="CS143" s="124"/>
      <c r="CT143" s="124"/>
      <c r="CU143" s="124"/>
      <c r="CV143" s="124"/>
      <c r="CW143" s="124"/>
      <c r="CX143" s="124"/>
      <c r="CY143" s="124"/>
      <c r="CZ143" s="124"/>
      <c r="DA143" s="124"/>
      <c r="DB143" s="124"/>
      <c r="DC143" s="124"/>
      <c r="DD143" s="124"/>
      <c r="DE143" s="124"/>
      <c r="DF143" s="124"/>
      <c r="DG143" s="73"/>
    </row>
    <row r="144" spans="2:86" ht="15" customHeight="1">
      <c r="B144" s="96" t="s">
        <v>133</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83"/>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83"/>
      <c r="BD144" s="19"/>
      <c r="BE144" s="19"/>
      <c r="BF144" s="19"/>
      <c r="BG144" s="19"/>
      <c r="BH144" s="19"/>
      <c r="BI144" s="19"/>
      <c r="BJ144" s="19"/>
      <c r="BK144" s="19"/>
      <c r="CH144" s="19"/>
    </row>
    <row r="145" spans="1:111" s="40" customFormat="1" ht="15" customHeight="1">
      <c r="A145" s="1"/>
      <c r="B145" s="6" t="s">
        <v>120</v>
      </c>
      <c r="C145" s="1"/>
      <c r="D145" s="1"/>
      <c r="E145" s="1"/>
      <c r="F145" s="1"/>
      <c r="AB145" s="73"/>
      <c r="BC145" s="73"/>
      <c r="CF145" s="73"/>
      <c r="DG145" s="73"/>
    </row>
    <row r="146" spans="1:111" s="40" customFormat="1" ht="15" customHeight="1">
      <c r="A146" s="1"/>
      <c r="B146" s="101" t="s">
        <v>121</v>
      </c>
      <c r="C146" s="1"/>
      <c r="D146" s="1"/>
      <c r="E146" s="1"/>
      <c r="F146" s="1"/>
      <c r="AB146" s="73"/>
      <c r="BC146" s="73"/>
      <c r="CF146" s="73"/>
      <c r="DG146" s="73"/>
    </row>
    <row r="147" spans="1:111" s="40" customFormat="1" ht="15" customHeight="1">
      <c r="A147" s="1"/>
      <c r="B147" s="101" t="s">
        <v>122</v>
      </c>
      <c r="C147" s="1"/>
      <c r="D147" s="1"/>
      <c r="E147" s="1"/>
      <c r="F147" s="1"/>
      <c r="AB147" s="73"/>
      <c r="BC147" s="73"/>
      <c r="CF147" s="73"/>
      <c r="DG147" s="73"/>
    </row>
    <row r="148" spans="1:111" s="40" customFormat="1" ht="15" customHeight="1">
      <c r="A148" s="1"/>
      <c r="B148" s="101" t="s">
        <v>123</v>
      </c>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02"/>
      <c r="CD148" s="102"/>
      <c r="CE148" s="102"/>
      <c r="CF148" s="102"/>
      <c r="CH148" s="102"/>
      <c r="DG148" s="73"/>
    </row>
    <row r="149" spans="1:111" s="5" customFormat="1" ht="15" customHeight="1">
      <c r="A149" s="1"/>
      <c r="B149" s="6" t="s">
        <v>146</v>
      </c>
      <c r="C149" s="1"/>
      <c r="D149" s="1"/>
      <c r="E149" s="1"/>
      <c r="F149" s="1"/>
      <c r="G149"/>
      <c r="H149"/>
      <c r="I149"/>
      <c r="J149"/>
      <c r="K149"/>
      <c r="L149"/>
      <c r="M149"/>
      <c r="N149"/>
      <c r="O149" s="7"/>
      <c r="P149" s="40"/>
      <c r="Q149" s="17"/>
      <c r="U149" s="16"/>
      <c r="AA149" s="19"/>
      <c r="AB149" s="83"/>
      <c r="AC149" s="19"/>
      <c r="AD149" s="19"/>
      <c r="AE149"/>
      <c r="AF149"/>
      <c r="AG149"/>
      <c r="AH149"/>
      <c r="AJ149" s="8"/>
      <c r="AP149" s="12"/>
      <c r="AV149" s="16"/>
      <c r="BB149" s="19"/>
      <c r="BC149" s="83"/>
      <c r="BD149" s="19"/>
      <c r="BE149" s="19"/>
      <c r="BH149" s="19"/>
      <c r="BI149" s="19"/>
      <c r="BJ149" s="19"/>
      <c r="BK149" s="19"/>
      <c r="BN149" s="19"/>
      <c r="BO149" s="19"/>
      <c r="BP149" s="19"/>
      <c r="BQ149" s="19"/>
      <c r="BY149" s="16"/>
      <c r="CE149" s="19"/>
      <c r="CF149" s="83"/>
      <c r="CG149" s="19"/>
      <c r="CH149" s="19"/>
      <c r="CI149" s="19"/>
      <c r="CJ149" s="19"/>
      <c r="CK149" s="19"/>
      <c r="CL149" s="19"/>
      <c r="CM149" s="19"/>
      <c r="CN149" s="19"/>
      <c r="CO149" s="19"/>
      <c r="DB149" s="19"/>
      <c r="DC149" s="19"/>
      <c r="DD149" s="19"/>
      <c r="DG149" s="83"/>
    </row>
    <row r="150" spans="1:110" s="19" customFormat="1" ht="15" customHeight="1">
      <c r="A150" s="1"/>
      <c r="B150" s="6" t="s">
        <v>144</v>
      </c>
      <c r="AB150" s="83"/>
      <c r="BC150" s="83"/>
      <c r="CF150" s="83"/>
      <c r="DF150" s="83"/>
    </row>
    <row r="151" spans="1:6" ht="21" customHeight="1">
      <c r="A151"/>
      <c r="B151" s="106" t="s">
        <v>104</v>
      </c>
      <c r="C151" s="11"/>
      <c r="D151" s="11"/>
      <c r="E151" s="11"/>
      <c r="F151" s="11"/>
    </row>
    <row r="152" spans="2:111" s="40" customFormat="1" ht="19.5" customHeight="1">
      <c r="B152" s="104" t="s">
        <v>100</v>
      </c>
      <c r="AB152" s="73"/>
      <c r="BC152" s="73"/>
      <c r="CF152" s="73"/>
      <c r="DG152" s="73"/>
    </row>
    <row r="153" spans="2:111" s="40" customFormat="1" ht="14.25" customHeight="1">
      <c r="B153" s="105" t="s">
        <v>134</v>
      </c>
      <c r="AB153" s="73"/>
      <c r="BC153" s="73"/>
      <c r="CF153" s="73"/>
      <c r="DG153" s="73"/>
    </row>
    <row r="154" spans="1:84" ht="14.25" customHeight="1">
      <c r="A154"/>
      <c r="B154" s="105" t="s">
        <v>135</v>
      </c>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row>
    <row r="155" spans="2:111" s="19" customFormat="1" ht="21.75" customHeight="1">
      <c r="B155" s="104" t="s">
        <v>102</v>
      </c>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03"/>
      <c r="BZ155" s="103"/>
      <c r="CA155" s="103"/>
      <c r="CB155" s="103"/>
      <c r="CC155" s="103"/>
      <c r="CD155" s="103"/>
      <c r="CE155" s="103"/>
      <c r="CF155" s="103"/>
      <c r="CH155" s="103"/>
      <c r="DG155" s="83"/>
    </row>
    <row r="156" spans="2:111" s="40" customFormat="1" ht="14.25" customHeight="1">
      <c r="B156" s="105" t="s">
        <v>141</v>
      </c>
      <c r="AB156" s="73"/>
      <c r="BC156" s="73"/>
      <c r="CF156" s="73"/>
      <c r="DG156" s="73"/>
    </row>
    <row r="157" spans="2:111" s="40" customFormat="1" ht="14.25" customHeight="1">
      <c r="B157" s="151" t="s">
        <v>142</v>
      </c>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c r="BI157" s="151"/>
      <c r="BJ157" s="151"/>
      <c r="BK157" s="151"/>
      <c r="BL157" s="151"/>
      <c r="BM157" s="151"/>
      <c r="BN157" s="151"/>
      <c r="BO157" s="151"/>
      <c r="BP157" s="151"/>
      <c r="BQ157" s="151"/>
      <c r="BR157" s="151"/>
      <c r="BS157" s="151"/>
      <c r="BT157" s="151"/>
      <c r="BU157" s="151"/>
      <c r="BV157" s="151"/>
      <c r="BW157" s="151"/>
      <c r="BX157" s="151"/>
      <c r="BY157" s="151"/>
      <c r="BZ157" s="151"/>
      <c r="CA157" s="151"/>
      <c r="CB157" s="151"/>
      <c r="CC157" s="151"/>
      <c r="CD157" s="151"/>
      <c r="CE157" s="151"/>
      <c r="CF157" s="151"/>
      <c r="DG157" s="73"/>
    </row>
    <row r="158" spans="2:84" ht="16.5" customHeight="1">
      <c r="B158" s="150" t="s">
        <v>103</v>
      </c>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row>
    <row r="159" spans="2:84" ht="15">
      <c r="B159" s="111" t="s">
        <v>143</v>
      </c>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row>
    <row r="160" spans="2:84" ht="15" customHeight="1">
      <c r="B160" s="150" t="s">
        <v>101</v>
      </c>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row>
    <row r="169" ht="15">
      <c r="C169" s="18"/>
    </row>
    <row r="174" ht="20.25" customHeight="1"/>
  </sheetData>
  <sheetProtection/>
  <mergeCells count="66">
    <mergeCell ref="B138:DF138"/>
    <mergeCell ref="B140:DF140"/>
    <mergeCell ref="B160:CF160"/>
    <mergeCell ref="D7:AB7"/>
    <mergeCell ref="CF8:CF9"/>
    <mergeCell ref="BE7:CF7"/>
    <mergeCell ref="D8:O8"/>
    <mergeCell ref="Q8:T8"/>
    <mergeCell ref="U8:Z8"/>
    <mergeCell ref="AA8:AA9"/>
    <mergeCell ref="BS8:BX8"/>
    <mergeCell ref="B158:CF158"/>
    <mergeCell ref="B128:F128"/>
    <mergeCell ref="B157:CF157"/>
    <mergeCell ref="BB73:BB74"/>
    <mergeCell ref="B135:DF135"/>
    <mergeCell ref="AJ73:AO73"/>
    <mergeCell ref="CF73:CF74"/>
    <mergeCell ref="D72:AA72"/>
    <mergeCell ref="AB73:AB74"/>
    <mergeCell ref="AP73:AU73"/>
    <mergeCell ref="AV73:BA73"/>
    <mergeCell ref="CE73:CE74"/>
    <mergeCell ref="AD72:BB72"/>
    <mergeCell ref="B71:B74"/>
    <mergeCell ref="D73:O73"/>
    <mergeCell ref="Q73:T73"/>
    <mergeCell ref="U73:Z73"/>
    <mergeCell ref="AA73:AA74"/>
    <mergeCell ref="B6:B9"/>
    <mergeCell ref="B127:F127"/>
    <mergeCell ref="BC73:BC74"/>
    <mergeCell ref="AV8:BA8"/>
    <mergeCell ref="BB8:BB9"/>
    <mergeCell ref="AD73:AI73"/>
    <mergeCell ref="AD8:AI8"/>
    <mergeCell ref="AJ8:AO8"/>
    <mergeCell ref="AP8:AU8"/>
    <mergeCell ref="D6:DF6"/>
    <mergeCell ref="AB8:AB9"/>
    <mergeCell ref="BC8:BC9"/>
    <mergeCell ref="AD7:BC7"/>
    <mergeCell ref="CK73:CN73"/>
    <mergeCell ref="CO73:DE73"/>
    <mergeCell ref="D71:DF71"/>
    <mergeCell ref="BL8:BR8"/>
    <mergeCell ref="CK8:CN8"/>
    <mergeCell ref="BE8:BK8"/>
    <mergeCell ref="CH8:CI8"/>
    <mergeCell ref="CE8:CE9"/>
    <mergeCell ref="B143:DF143"/>
    <mergeCell ref="CH7:DG7"/>
    <mergeCell ref="CH73:CI73"/>
    <mergeCell ref="CH72:DG72"/>
    <mergeCell ref="CO8:DE8"/>
    <mergeCell ref="BY8:CD8"/>
    <mergeCell ref="DG73:DG74"/>
    <mergeCell ref="DG8:DG9"/>
    <mergeCell ref="DF73:DF74"/>
    <mergeCell ref="DF8:DF9"/>
    <mergeCell ref="B64:DF64"/>
    <mergeCell ref="BE72:CE72"/>
    <mergeCell ref="BE73:BK73"/>
    <mergeCell ref="BL73:BR73"/>
    <mergeCell ref="BS73:BX73"/>
    <mergeCell ref="BY73:CD73"/>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6" max="100" man="1"/>
  </rowBreaks>
  <ignoredErrors>
    <ignoredError sqref="DG45 BK115 BR115 BK50 BC45:BD45 CF45:CG45 D45:BB45 DE45:DF45 CD45:CE45 BR50 CN45:CS45 CT45:CX45 BC110:BD110 CF110:CG110 AB110:AC110 DG110 O110:AA110 AD110:BB110 CN110:CS110 CD110:CE110 BJ110:CC110 BJ45:CC45 CI110:CL110 CI45:CL45 CT110:CX110 DE110:DF110 CY110:DB110 DB45 BE45:BI45 BE110:BI110" formula="1"/>
  </ignoredErrors>
  <drawing r:id="rId1"/>
</worksheet>
</file>

<file path=xl/worksheets/sheet2.xml><?xml version="1.0" encoding="utf-8"?>
<worksheet xmlns="http://schemas.openxmlformats.org/spreadsheetml/2006/main" xmlns:r="http://schemas.openxmlformats.org/officeDocument/2006/relationships">
  <dimension ref="A1:DD89"/>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0" customWidth="1"/>
    <col min="3" max="3" width="11.140625" style="40" customWidth="1"/>
    <col min="4" max="14" width="9.140625" style="40" hidden="1" customWidth="1" outlineLevel="1"/>
    <col min="15" max="15" width="13.8515625" style="40" customWidth="1" collapsed="1"/>
    <col min="16" max="16" width="11.00390625" style="40" customWidth="1"/>
    <col min="17" max="17" width="10.57421875" style="40" hidden="1" customWidth="1" outlineLevel="1"/>
    <col min="18" max="19" width="9.140625" style="40" hidden="1" customWidth="1" outlineLevel="1"/>
    <col min="20" max="20" width="9.140625" style="40" customWidth="1" collapsed="1"/>
    <col min="21" max="21" width="10.57421875" style="40" hidden="1" customWidth="1" outlineLevel="1"/>
    <col min="22" max="25" width="9.140625" style="40" hidden="1" customWidth="1" outlineLevel="1"/>
    <col min="26" max="26" width="9.57421875" style="40" customWidth="1" collapsed="1"/>
    <col min="27" max="27" width="10.57421875" style="40" customWidth="1"/>
    <col min="28" max="28" width="2.28125" style="40" customWidth="1"/>
    <col min="29" max="29" width="7.421875" style="40" hidden="1" customWidth="1" outlineLevel="1"/>
    <col min="30" max="33" width="9.140625" style="40" hidden="1" customWidth="1" outlineLevel="1"/>
    <col min="34" max="34" width="14.00390625" style="40" customWidth="1" collapsed="1"/>
    <col min="35" max="35" width="10.57421875" style="40" hidden="1" customWidth="1" outlineLevel="1"/>
    <col min="36" max="39" width="9.140625" style="40" hidden="1" customWidth="1" outlineLevel="1"/>
    <col min="40" max="40" width="10.421875" style="40" customWidth="1" collapsed="1"/>
    <col min="41" max="41" width="10.57421875" style="40" hidden="1" customWidth="1" outlineLevel="1"/>
    <col min="42" max="45" width="9.140625" style="40" hidden="1" customWidth="1" outlineLevel="1"/>
    <col min="46" max="46" width="9.140625" style="40" customWidth="1" collapsed="1"/>
    <col min="47" max="47" width="10.57421875" style="40" hidden="1" customWidth="1" outlineLevel="1"/>
    <col min="48" max="51" width="9.140625" style="40" hidden="1" customWidth="1" outlineLevel="1"/>
    <col min="52" max="52" width="9.140625" style="40" customWidth="1" collapsed="1"/>
    <col min="53" max="53" width="10.57421875" style="40" customWidth="1"/>
    <col min="54" max="54" width="2.28125" style="40" customWidth="1"/>
    <col min="55" max="55" width="7.7109375" style="40" hidden="1" customWidth="1" outlineLevel="1"/>
    <col min="56" max="60" width="9.140625" style="40" hidden="1" customWidth="1" outlineLevel="1"/>
    <col min="61" max="61" width="14.57421875" style="40" customWidth="1" collapsed="1"/>
    <col min="62" max="62" width="10.57421875" style="40" hidden="1" customWidth="1" outlineLevel="1"/>
    <col min="63" max="66" width="9.140625" style="40" hidden="1" customWidth="1" outlineLevel="1"/>
    <col min="67" max="67" width="9.28125" style="40" hidden="1" customWidth="1" outlineLevel="1"/>
    <col min="68" max="68" width="11.28125" style="40" customWidth="1" collapsed="1"/>
    <col min="69" max="69" width="10.57421875" style="40" hidden="1" customWidth="1" outlineLevel="1"/>
    <col min="70" max="73" width="9.140625" style="40" hidden="1" customWidth="1" outlineLevel="1"/>
    <col min="74" max="74" width="9.140625" style="40" customWidth="1" collapsed="1"/>
    <col min="75" max="75" width="10.57421875" style="40" hidden="1" customWidth="1" outlineLevel="1"/>
    <col min="76" max="79" width="9.140625" style="40" hidden="1" customWidth="1" outlineLevel="1"/>
    <col min="80" max="80" width="9.140625" style="40" customWidth="1" collapsed="1"/>
    <col min="81" max="81" width="10.57421875" style="40" customWidth="1"/>
    <col min="82" max="82" width="2.28125" style="40" customWidth="1"/>
    <col min="83" max="83" width="9.140625" style="40" hidden="1" customWidth="1" outlineLevel="1"/>
    <col min="84" max="84" width="13.7109375" style="40" customWidth="1" collapsed="1"/>
    <col min="85" max="85" width="10.57421875" style="40" customWidth="1"/>
    <col min="86" max="86" width="10.57421875" style="40" hidden="1" customWidth="1" outlineLevel="1"/>
    <col min="87" max="88" width="8.57421875" style="40" hidden="1" customWidth="1" outlineLevel="1"/>
    <col min="89" max="89" width="8.57421875" style="40" customWidth="1" collapsed="1"/>
    <col min="90" max="90" width="10.57421875" style="40" hidden="1" customWidth="1" outlineLevel="1"/>
    <col min="91" max="105" width="9.140625" style="40" hidden="1" customWidth="1" outlineLevel="1"/>
    <col min="106" max="106" width="10.140625" style="40" customWidth="1" collapsed="1"/>
    <col min="107" max="107" width="10.57421875" style="40" customWidth="1"/>
    <col min="109" max="16384" width="9.140625" style="40" customWidth="1"/>
  </cols>
  <sheetData>
    <row r="1" spans="1:3" ht="66" customHeight="1">
      <c r="A1" s="40"/>
      <c r="C1" s="51"/>
    </row>
    <row r="2" spans="1:12" ht="26.25" customHeight="1">
      <c r="A2" s="40"/>
      <c r="B2" s="24" t="s">
        <v>42</v>
      </c>
      <c r="C2" s="1"/>
      <c r="D2" s="1"/>
      <c r="E2" s="1"/>
      <c r="F2" s="1"/>
      <c r="G2" s="1"/>
      <c r="H2" s="1"/>
      <c r="I2" s="1"/>
      <c r="J2" s="1"/>
      <c r="K2" s="1"/>
      <c r="L2" s="1"/>
    </row>
    <row r="3" spans="1:12" ht="18.75">
      <c r="A3" s="40"/>
      <c r="B3" s="26" t="s">
        <v>128</v>
      </c>
      <c r="C3" s="3"/>
      <c r="D3" s="1"/>
      <c r="E3" s="1"/>
      <c r="F3" s="1"/>
      <c r="G3" s="1"/>
      <c r="H3" s="1"/>
      <c r="I3" s="1"/>
      <c r="J3" s="1"/>
      <c r="K3" s="1"/>
      <c r="L3" s="1"/>
    </row>
    <row r="4" spans="1:12" ht="18.75" customHeight="1">
      <c r="A4" s="40"/>
      <c r="B4" s="2" t="s">
        <v>83</v>
      </c>
      <c r="C4" s="3"/>
      <c r="D4" s="1"/>
      <c r="E4" s="1"/>
      <c r="F4" s="1"/>
      <c r="G4" s="1"/>
      <c r="H4" s="1"/>
      <c r="I4" s="1"/>
      <c r="J4" s="1"/>
      <c r="K4" s="1"/>
      <c r="L4" s="1"/>
    </row>
    <row r="5" spans="1:3" ht="15">
      <c r="A5" s="40"/>
      <c r="C5" s="1"/>
    </row>
    <row r="6" spans="1:107" ht="30" customHeight="1">
      <c r="A6" s="40"/>
      <c r="B6" s="142" t="s">
        <v>1</v>
      </c>
      <c r="C6" s="160" t="s">
        <v>68</v>
      </c>
      <c r="D6" s="145" t="s">
        <v>41</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row>
    <row r="7" spans="2:108" s="45" customFormat="1" ht="18.75" customHeight="1" thickBot="1">
      <c r="B7" s="143"/>
      <c r="C7" s="161"/>
      <c r="D7" s="128" t="s">
        <v>40</v>
      </c>
      <c r="E7" s="128"/>
      <c r="F7" s="128"/>
      <c r="G7" s="128"/>
      <c r="H7" s="128"/>
      <c r="I7" s="128"/>
      <c r="J7" s="128"/>
      <c r="K7" s="128"/>
      <c r="L7" s="128"/>
      <c r="M7" s="128"/>
      <c r="N7" s="128"/>
      <c r="O7" s="128"/>
      <c r="P7" s="128"/>
      <c r="Q7" s="128"/>
      <c r="R7" s="128"/>
      <c r="S7" s="128"/>
      <c r="T7" s="128"/>
      <c r="U7" s="128"/>
      <c r="V7" s="128"/>
      <c r="W7" s="128"/>
      <c r="X7" s="128"/>
      <c r="Y7" s="128"/>
      <c r="Z7" s="128"/>
      <c r="AA7" s="125"/>
      <c r="AB7" s="35"/>
      <c r="AC7" s="128" t="s">
        <v>2</v>
      </c>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34"/>
      <c r="BC7" s="128" t="s">
        <v>3</v>
      </c>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E7" s="125" t="s">
        <v>96</v>
      </c>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row>
    <row r="8" spans="1:107" ht="33.75" customHeight="1">
      <c r="A8" s="40"/>
      <c r="B8" s="143"/>
      <c r="C8" s="161"/>
      <c r="D8" s="139" t="s">
        <v>45</v>
      </c>
      <c r="E8" s="139"/>
      <c r="F8" s="139"/>
      <c r="G8" s="139"/>
      <c r="H8" s="139"/>
      <c r="I8" s="139"/>
      <c r="J8" s="139"/>
      <c r="K8" s="139"/>
      <c r="L8" s="139"/>
      <c r="M8" s="139"/>
      <c r="N8" s="139"/>
      <c r="O8" s="140"/>
      <c r="P8" s="46" t="s">
        <v>48</v>
      </c>
      <c r="Q8" s="129" t="s">
        <v>4</v>
      </c>
      <c r="R8" s="130"/>
      <c r="S8" s="130"/>
      <c r="T8" s="131"/>
      <c r="U8" s="141" t="s">
        <v>5</v>
      </c>
      <c r="V8" s="139"/>
      <c r="W8" s="139"/>
      <c r="X8" s="139"/>
      <c r="Y8" s="139"/>
      <c r="Z8" s="139"/>
      <c r="AA8" s="157" t="s">
        <v>47</v>
      </c>
      <c r="AB8" s="32"/>
      <c r="AC8" s="139" t="s">
        <v>45</v>
      </c>
      <c r="AD8" s="139"/>
      <c r="AE8" s="139"/>
      <c r="AF8" s="139"/>
      <c r="AG8" s="139"/>
      <c r="AH8" s="140"/>
      <c r="AI8" s="141" t="s">
        <v>48</v>
      </c>
      <c r="AJ8" s="139"/>
      <c r="AK8" s="139"/>
      <c r="AL8" s="139"/>
      <c r="AM8" s="139"/>
      <c r="AN8" s="140"/>
      <c r="AO8" s="129" t="s">
        <v>4</v>
      </c>
      <c r="AP8" s="130"/>
      <c r="AQ8" s="130"/>
      <c r="AR8" s="130"/>
      <c r="AS8" s="130"/>
      <c r="AT8" s="131"/>
      <c r="AU8" s="129" t="s">
        <v>5</v>
      </c>
      <c r="AV8" s="130"/>
      <c r="AW8" s="130"/>
      <c r="AX8" s="130"/>
      <c r="AY8" s="130"/>
      <c r="AZ8" s="131"/>
      <c r="BA8" s="157" t="s">
        <v>47</v>
      </c>
      <c r="BB8" s="32"/>
      <c r="BC8" s="139" t="s">
        <v>78</v>
      </c>
      <c r="BD8" s="139"/>
      <c r="BE8" s="139"/>
      <c r="BF8" s="139"/>
      <c r="BG8" s="139"/>
      <c r="BH8" s="139"/>
      <c r="BI8" s="140"/>
      <c r="BJ8" s="141" t="s">
        <v>79</v>
      </c>
      <c r="BK8" s="139"/>
      <c r="BL8" s="139"/>
      <c r="BM8" s="139"/>
      <c r="BN8" s="139"/>
      <c r="BO8" s="139"/>
      <c r="BP8" s="140"/>
      <c r="BQ8" s="129" t="s">
        <v>4</v>
      </c>
      <c r="BR8" s="130"/>
      <c r="BS8" s="130"/>
      <c r="BT8" s="130"/>
      <c r="BU8" s="130"/>
      <c r="BV8" s="131"/>
      <c r="BW8" s="129" t="s">
        <v>5</v>
      </c>
      <c r="BX8" s="130"/>
      <c r="BY8" s="130"/>
      <c r="BZ8" s="130"/>
      <c r="CA8" s="130"/>
      <c r="CB8" s="159"/>
      <c r="CC8" s="157" t="s">
        <v>47</v>
      </c>
      <c r="CD8" s="32"/>
      <c r="CE8" s="139" t="s">
        <v>45</v>
      </c>
      <c r="CF8" s="140"/>
      <c r="CG8" s="39" t="s">
        <v>48</v>
      </c>
      <c r="CH8" s="129" t="s">
        <v>4</v>
      </c>
      <c r="CI8" s="130"/>
      <c r="CJ8" s="130"/>
      <c r="CK8" s="131"/>
      <c r="CL8" s="129" t="s">
        <v>5</v>
      </c>
      <c r="CM8" s="130"/>
      <c r="CN8" s="130"/>
      <c r="CO8" s="130"/>
      <c r="CP8" s="130"/>
      <c r="CQ8" s="130"/>
      <c r="CR8" s="130"/>
      <c r="CS8" s="130"/>
      <c r="CT8" s="130"/>
      <c r="CU8" s="130"/>
      <c r="CV8" s="130"/>
      <c r="CW8" s="130"/>
      <c r="CX8" s="130"/>
      <c r="CY8" s="130"/>
      <c r="CZ8" s="130"/>
      <c r="DA8" s="130"/>
      <c r="DB8" s="131"/>
      <c r="DC8" s="157" t="s">
        <v>47</v>
      </c>
    </row>
    <row r="9" spans="1:107" ht="18" customHeight="1">
      <c r="A9" s="40"/>
      <c r="B9" s="143"/>
      <c r="C9" s="162"/>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58"/>
      <c r="AB9" s="29"/>
      <c r="AC9" s="38">
        <v>2011</v>
      </c>
      <c r="AD9" s="38">
        <v>2012</v>
      </c>
      <c r="AE9" s="38">
        <v>2013</v>
      </c>
      <c r="AF9" s="38">
        <v>2014</v>
      </c>
      <c r="AG9" s="38">
        <v>2015</v>
      </c>
      <c r="AH9" s="37" t="s">
        <v>46</v>
      </c>
      <c r="AI9" s="30">
        <v>2011</v>
      </c>
      <c r="AJ9" s="38">
        <v>2012</v>
      </c>
      <c r="AK9" s="38">
        <v>2013</v>
      </c>
      <c r="AL9" s="38">
        <v>2014</v>
      </c>
      <c r="AM9" s="38">
        <v>2015</v>
      </c>
      <c r="AN9" s="37" t="s">
        <v>46</v>
      </c>
      <c r="AO9" s="30">
        <v>2011</v>
      </c>
      <c r="AP9" s="38">
        <v>2012</v>
      </c>
      <c r="AQ9" s="38">
        <v>2013</v>
      </c>
      <c r="AR9" s="38">
        <v>2014</v>
      </c>
      <c r="AS9" s="38">
        <v>2015</v>
      </c>
      <c r="AT9" s="37" t="s">
        <v>46</v>
      </c>
      <c r="AU9" s="30">
        <v>2011</v>
      </c>
      <c r="AV9" s="38">
        <v>2012</v>
      </c>
      <c r="AW9" s="38">
        <v>2013</v>
      </c>
      <c r="AX9" s="38">
        <v>2014</v>
      </c>
      <c r="AY9" s="38">
        <v>2015</v>
      </c>
      <c r="AZ9" s="37" t="s">
        <v>46</v>
      </c>
      <c r="BA9" s="158"/>
      <c r="BB9" s="29"/>
      <c r="BC9" s="38">
        <v>2016</v>
      </c>
      <c r="BD9" s="38">
        <v>2017</v>
      </c>
      <c r="BE9" s="38">
        <v>2018</v>
      </c>
      <c r="BF9" s="38">
        <v>2019</v>
      </c>
      <c r="BG9" s="38">
        <v>2020</v>
      </c>
      <c r="BH9" s="38" t="s">
        <v>80</v>
      </c>
      <c r="BI9" s="37" t="s">
        <v>46</v>
      </c>
      <c r="BJ9" s="30">
        <v>2016</v>
      </c>
      <c r="BK9" s="38">
        <v>2017</v>
      </c>
      <c r="BL9" s="38">
        <v>2018</v>
      </c>
      <c r="BM9" s="38">
        <v>2019</v>
      </c>
      <c r="BN9" s="38">
        <v>2020</v>
      </c>
      <c r="BO9" s="38" t="s">
        <v>80</v>
      </c>
      <c r="BP9" s="37" t="s">
        <v>46</v>
      </c>
      <c r="BQ9" s="30">
        <v>2016</v>
      </c>
      <c r="BR9" s="38">
        <v>2017</v>
      </c>
      <c r="BS9" s="38">
        <v>2018</v>
      </c>
      <c r="BT9" s="38">
        <v>2019</v>
      </c>
      <c r="BU9" s="38">
        <v>2020</v>
      </c>
      <c r="BV9" s="37" t="s">
        <v>46</v>
      </c>
      <c r="BW9" s="30">
        <v>2016</v>
      </c>
      <c r="BX9" s="38">
        <v>2017</v>
      </c>
      <c r="BY9" s="38">
        <v>2018</v>
      </c>
      <c r="BZ9" s="38">
        <v>2019</v>
      </c>
      <c r="CA9" s="38">
        <v>2020</v>
      </c>
      <c r="CB9" s="37" t="s">
        <v>46</v>
      </c>
      <c r="CC9" s="158"/>
      <c r="CD9" s="29"/>
      <c r="CE9" s="38">
        <v>2021</v>
      </c>
      <c r="CF9" s="37" t="s">
        <v>46</v>
      </c>
      <c r="CG9" s="31" t="s">
        <v>46</v>
      </c>
      <c r="CH9" s="30">
        <v>2021</v>
      </c>
      <c r="CI9" s="38">
        <v>2022</v>
      </c>
      <c r="CJ9" s="38">
        <v>2023</v>
      </c>
      <c r="CK9" s="37" t="s">
        <v>46</v>
      </c>
      <c r="CL9" s="30">
        <v>2021</v>
      </c>
      <c r="CM9" s="38">
        <v>2022</v>
      </c>
      <c r="CN9" s="38">
        <v>2023</v>
      </c>
      <c r="CO9" s="38">
        <v>2024</v>
      </c>
      <c r="CP9" s="38">
        <v>2025</v>
      </c>
      <c r="CQ9" s="38">
        <v>2026</v>
      </c>
      <c r="CR9" s="38">
        <v>2027</v>
      </c>
      <c r="CS9" s="38">
        <v>2028</v>
      </c>
      <c r="CT9" s="38">
        <v>2029</v>
      </c>
      <c r="CU9" s="38">
        <v>2030</v>
      </c>
      <c r="CV9" s="38">
        <v>2031</v>
      </c>
      <c r="CW9" s="38">
        <v>2032</v>
      </c>
      <c r="CX9" s="38">
        <v>2033</v>
      </c>
      <c r="CY9" s="38">
        <v>2034</v>
      </c>
      <c r="CZ9" s="38">
        <v>2035</v>
      </c>
      <c r="DA9" s="38">
        <v>2036</v>
      </c>
      <c r="DB9" s="37" t="s">
        <v>46</v>
      </c>
      <c r="DC9" s="158"/>
    </row>
    <row r="10" spans="1:107" ht="31.5" customHeight="1">
      <c r="A10" s="40"/>
      <c r="B10" s="21" t="s">
        <v>51</v>
      </c>
      <c r="C10" s="97"/>
      <c r="D10" s="47"/>
      <c r="E10" s="47"/>
      <c r="F10" s="47"/>
      <c r="G10" s="47"/>
      <c r="H10" s="47"/>
      <c r="I10" s="47"/>
      <c r="J10" s="47"/>
      <c r="K10" s="47"/>
      <c r="L10" s="47"/>
      <c r="M10" s="47"/>
      <c r="N10" s="47"/>
      <c r="O10" s="42"/>
      <c r="P10" s="42"/>
      <c r="Q10" s="47"/>
      <c r="R10" s="47"/>
      <c r="S10" s="47"/>
      <c r="T10" s="42"/>
      <c r="U10" s="47"/>
      <c r="V10" s="47"/>
      <c r="W10" s="47"/>
      <c r="X10" s="47"/>
      <c r="Y10" s="47"/>
      <c r="Z10" s="42"/>
      <c r="AA10" s="42"/>
      <c r="AB10" s="43"/>
      <c r="AC10" s="47"/>
      <c r="AD10" s="47"/>
      <c r="AE10" s="47"/>
      <c r="AF10" s="47"/>
      <c r="AG10" s="47"/>
      <c r="AH10" s="42"/>
      <c r="AI10" s="47"/>
      <c r="AJ10" s="47"/>
      <c r="AK10" s="47"/>
      <c r="AL10" s="47"/>
      <c r="AM10" s="47"/>
      <c r="AN10" s="42"/>
      <c r="AO10" s="47"/>
      <c r="AP10" s="47"/>
      <c r="AQ10" s="47"/>
      <c r="AR10" s="47"/>
      <c r="AS10" s="47"/>
      <c r="AT10" s="42"/>
      <c r="AU10" s="47"/>
      <c r="AV10" s="47"/>
      <c r="AW10" s="47"/>
      <c r="AX10" s="47"/>
      <c r="AY10" s="47"/>
      <c r="AZ10" s="42"/>
      <c r="BA10" s="42"/>
      <c r="BB10" s="43"/>
      <c r="BC10" s="47"/>
      <c r="BD10" s="47"/>
      <c r="BE10" s="47"/>
      <c r="BF10" s="47"/>
      <c r="BG10" s="47"/>
      <c r="BH10" s="47"/>
      <c r="BI10" s="42"/>
      <c r="BJ10" s="47"/>
      <c r="BK10" s="47"/>
      <c r="BL10" s="47"/>
      <c r="BM10" s="47"/>
      <c r="BN10" s="47"/>
      <c r="BO10" s="47"/>
      <c r="BP10" s="42"/>
      <c r="BQ10" s="47"/>
      <c r="BR10" s="47"/>
      <c r="BS10" s="47"/>
      <c r="BT10" s="47"/>
      <c r="BU10" s="47"/>
      <c r="BV10" s="42"/>
      <c r="BW10" s="47"/>
      <c r="BX10" s="47"/>
      <c r="BY10" s="47"/>
      <c r="BZ10" s="47"/>
      <c r="CA10" s="47"/>
      <c r="CB10" s="42"/>
      <c r="CC10" s="42"/>
      <c r="CD10" s="43"/>
      <c r="CE10" s="43"/>
      <c r="CF10" s="42"/>
      <c r="CG10" s="42"/>
      <c r="CH10" s="47"/>
      <c r="CI10" s="47"/>
      <c r="CJ10" s="47"/>
      <c r="CK10" s="42"/>
      <c r="CL10" s="47"/>
      <c r="CM10" s="47"/>
      <c r="CN10" s="47"/>
      <c r="CO10" s="47"/>
      <c r="CP10" s="47"/>
      <c r="CQ10" s="47"/>
      <c r="CR10" s="47"/>
      <c r="CS10" s="47"/>
      <c r="CT10" s="47"/>
      <c r="CU10" s="47"/>
      <c r="CV10" s="47"/>
      <c r="CW10" s="47"/>
      <c r="CX10" s="47"/>
      <c r="CY10" s="47"/>
      <c r="CZ10" s="47"/>
      <c r="DA10" s="47"/>
      <c r="DB10" s="42"/>
      <c r="DC10" s="42"/>
    </row>
    <row r="11" spans="1:107" ht="15.75" customHeight="1">
      <c r="A11" s="50"/>
      <c r="B11" s="22" t="s">
        <v>6</v>
      </c>
      <c r="C11" s="97" t="s">
        <v>69</v>
      </c>
      <c r="D11" s="49"/>
      <c r="E11" s="49"/>
      <c r="F11" s="49"/>
      <c r="G11" s="49"/>
      <c r="H11" s="49"/>
      <c r="I11" s="49"/>
      <c r="J11" s="49">
        <v>6.6374618345944505</v>
      </c>
      <c r="K11" s="49">
        <v>5.960896518836433</v>
      </c>
      <c r="L11" s="49">
        <v>5.863726984871584</v>
      </c>
      <c r="M11" s="49">
        <v>6.154603643525356</v>
      </c>
      <c r="N11" s="49">
        <v>10</v>
      </c>
      <c r="O11" s="44">
        <f>SUM(D11:N11)</f>
        <v>34.61668898182782</v>
      </c>
      <c r="P11" s="44"/>
      <c r="Q11" s="49"/>
      <c r="R11" s="49"/>
      <c r="S11" s="49"/>
      <c r="T11" s="44">
        <f>SUM(Q11:S11)</f>
        <v>0</v>
      </c>
      <c r="U11" s="49"/>
      <c r="V11" s="49"/>
      <c r="W11" s="49"/>
      <c r="X11" s="49"/>
      <c r="Y11" s="49"/>
      <c r="Z11" s="44">
        <f>SUM(U11:Y11)</f>
        <v>0</v>
      </c>
      <c r="AA11" s="44">
        <f>SUM(O11,P11,T11,Z11)</f>
        <v>34.61668898182782</v>
      </c>
      <c r="AB11" s="43"/>
      <c r="AC11" s="49">
        <v>45</v>
      </c>
      <c r="AD11" s="49">
        <v>75</v>
      </c>
      <c r="AE11" s="49">
        <v>80</v>
      </c>
      <c r="AF11" s="49">
        <v>50</v>
      </c>
      <c r="AG11" s="49"/>
      <c r="AH11" s="44">
        <f>SUM(AC11:AG11)</f>
        <v>250</v>
      </c>
      <c r="AI11" s="49"/>
      <c r="AJ11" s="49"/>
      <c r="AK11" s="49"/>
      <c r="AL11" s="49"/>
      <c r="AM11" s="49"/>
      <c r="AN11" s="44">
        <f>SUM(AI11:AM11)</f>
        <v>0</v>
      </c>
      <c r="AO11" s="49"/>
      <c r="AP11" s="49"/>
      <c r="AQ11" s="49"/>
      <c r="AR11" s="49"/>
      <c r="AS11" s="49"/>
      <c r="AT11" s="44">
        <f>SUM(AO11:AS11)</f>
        <v>0</v>
      </c>
      <c r="AU11" s="49">
        <v>2.91</v>
      </c>
      <c r="AV11" s="49">
        <v>4.85</v>
      </c>
      <c r="AW11" s="49">
        <v>4.875</v>
      </c>
      <c r="AX11" s="49">
        <v>4.875</v>
      </c>
      <c r="AY11" s="49">
        <v>14.1375</v>
      </c>
      <c r="AZ11" s="44">
        <f>SUM(AU11:AY11)</f>
        <v>31.647499999999997</v>
      </c>
      <c r="BA11" s="44">
        <f>SUM(AH11,AN11,AT11,AZ11)</f>
        <v>281.6475</v>
      </c>
      <c r="BB11" s="43"/>
      <c r="BC11" s="49">
        <v>52.5</v>
      </c>
      <c r="BD11" s="49">
        <v>2.5</v>
      </c>
      <c r="BE11" s="49">
        <v>17.5</v>
      </c>
      <c r="BF11" s="49">
        <v>57.5</v>
      </c>
      <c r="BG11" s="49">
        <v>82.5</v>
      </c>
      <c r="BH11" s="49"/>
      <c r="BI11" s="44">
        <f>SUM(BC11:BH11)</f>
        <v>212.5</v>
      </c>
      <c r="BJ11" s="49"/>
      <c r="BK11" s="49"/>
      <c r="BL11" s="49"/>
      <c r="BM11" s="49"/>
      <c r="BN11" s="49"/>
      <c r="BO11" s="49"/>
      <c r="BP11" s="44">
        <f>SUM(BJ11:BO11)</f>
        <v>0</v>
      </c>
      <c r="BQ11" s="49"/>
      <c r="BR11" s="49"/>
      <c r="BS11" s="49"/>
      <c r="BT11" s="49"/>
      <c r="BU11" s="49"/>
      <c r="BV11" s="44">
        <f>SUM(BQ11:BU11)</f>
        <v>0</v>
      </c>
      <c r="BW11" s="49">
        <v>21.462981</v>
      </c>
      <c r="BX11" s="49">
        <v>21.7825</v>
      </c>
      <c r="BY11" s="49">
        <v>22</v>
      </c>
      <c r="BZ11" s="49">
        <v>22</v>
      </c>
      <c r="CA11" s="49">
        <v>22</v>
      </c>
      <c r="CB11" s="44">
        <f aca="true" t="shared" si="0" ref="CB11:CB41">SUM(BW11:CA11)</f>
        <v>109.245481</v>
      </c>
      <c r="CC11" s="44">
        <f aca="true" t="shared" si="1" ref="CC11:CC41">SUM(BI11,BP11,BV11,CB11)</f>
        <v>321.745481</v>
      </c>
      <c r="CD11" s="43"/>
      <c r="CE11" s="49"/>
      <c r="CF11" s="44">
        <f>SUM(CE11)</f>
        <v>0</v>
      </c>
      <c r="CG11" s="44"/>
      <c r="CH11" s="49"/>
      <c r="CI11" s="49"/>
      <c r="CJ11" s="49"/>
      <c r="CK11" s="44">
        <f>SUM(CH11:CJ11)</f>
        <v>0</v>
      </c>
      <c r="CL11" s="49">
        <v>14.5</v>
      </c>
      <c r="CM11" s="49">
        <v>14.5</v>
      </c>
      <c r="CN11" s="49">
        <v>14.5</v>
      </c>
      <c r="CO11" s="49">
        <v>14.5</v>
      </c>
      <c r="CP11" s="49">
        <v>14.5</v>
      </c>
      <c r="CQ11" s="49">
        <v>14.5</v>
      </c>
      <c r="CR11" s="49">
        <v>14.5</v>
      </c>
      <c r="CS11" s="49">
        <v>14.5</v>
      </c>
      <c r="CT11" s="49">
        <v>14.5</v>
      </c>
      <c r="CU11" s="49">
        <v>14.5</v>
      </c>
      <c r="CV11" s="49"/>
      <c r="CW11" s="49"/>
      <c r="CX11" s="49"/>
      <c r="CY11" s="49"/>
      <c r="CZ11" s="49"/>
      <c r="DA11" s="49"/>
      <c r="DB11" s="44">
        <f>SUM(CL11:DA11)</f>
        <v>145</v>
      </c>
      <c r="DC11" s="44">
        <f aca="true" t="shared" si="2" ref="DC11:DC41">SUM(CF11,CG11,CK11,DB11)</f>
        <v>145</v>
      </c>
    </row>
    <row r="12" spans="1:107" ht="14.25" customHeight="1">
      <c r="A12" s="50">
        <v>3</v>
      </c>
      <c r="B12" s="22" t="s">
        <v>8</v>
      </c>
      <c r="C12" s="97" t="s">
        <v>70</v>
      </c>
      <c r="D12" s="49"/>
      <c r="E12" s="49"/>
      <c r="F12" s="49"/>
      <c r="G12" s="49"/>
      <c r="H12" s="49"/>
      <c r="I12" s="49"/>
      <c r="J12" s="49"/>
      <c r="K12" s="49"/>
      <c r="L12" s="49"/>
      <c r="M12" s="49"/>
      <c r="N12" s="49"/>
      <c r="O12" s="44">
        <f aca="true" t="shared" si="3" ref="O12:O41">SUM(D12:N12)</f>
        <v>0</v>
      </c>
      <c r="P12" s="44"/>
      <c r="Q12" s="49"/>
      <c r="R12" s="49"/>
      <c r="S12" s="49"/>
      <c r="T12" s="44">
        <f aca="true" t="shared" si="4" ref="T12:T41">SUM(Q12:S12)</f>
        <v>0</v>
      </c>
      <c r="U12" s="49"/>
      <c r="V12" s="49"/>
      <c r="W12" s="49"/>
      <c r="X12" s="49"/>
      <c r="Y12" s="49"/>
      <c r="Z12" s="44">
        <f aca="true" t="shared" si="5" ref="Z12:Z41">SUM(U12:Y12)</f>
        <v>0</v>
      </c>
      <c r="AA12" s="44">
        <f aca="true" t="shared" si="6" ref="AA12:AA41">SUM(O12,P12,T12,Z12)</f>
        <v>0</v>
      </c>
      <c r="AB12" s="43"/>
      <c r="AC12" s="49"/>
      <c r="AD12" s="49"/>
      <c r="AE12" s="49"/>
      <c r="AF12" s="49"/>
      <c r="AG12" s="49"/>
      <c r="AH12" s="44">
        <f aca="true" t="shared" si="7" ref="AH12:AH41">SUM(AC12:AG12)</f>
        <v>0</v>
      </c>
      <c r="AI12" s="49"/>
      <c r="AJ12" s="49"/>
      <c r="AK12" s="49"/>
      <c r="AL12" s="49"/>
      <c r="AM12" s="49"/>
      <c r="AN12" s="44">
        <f aca="true" t="shared" si="8" ref="AN12:AN41">SUM(AI12:AM12)</f>
        <v>0</v>
      </c>
      <c r="AO12" s="49"/>
      <c r="AP12" s="49"/>
      <c r="AQ12" s="49"/>
      <c r="AR12" s="49"/>
      <c r="AS12" s="49"/>
      <c r="AT12" s="44">
        <f aca="true" t="shared" si="9" ref="AT12:AT41">SUM(AO12:AS12)</f>
        <v>0</v>
      </c>
      <c r="AU12" s="49"/>
      <c r="AV12" s="49"/>
      <c r="AW12" s="49"/>
      <c r="AX12" s="49"/>
      <c r="AY12" s="49">
        <v>0</v>
      </c>
      <c r="AZ12" s="44">
        <f aca="true" t="shared" si="10" ref="AZ12:AZ41">SUM(AU12:AY12)</f>
        <v>0</v>
      </c>
      <c r="BA12" s="44">
        <f aca="true" t="shared" si="11" ref="BA12:BA41">SUM(AH12,AN12,AT12,AZ12)</f>
        <v>0</v>
      </c>
      <c r="BB12" s="43"/>
      <c r="BC12" s="49"/>
      <c r="BD12" s="49"/>
      <c r="BE12" s="49"/>
      <c r="BF12" s="49"/>
      <c r="BG12" s="49"/>
      <c r="BH12" s="49"/>
      <c r="BI12" s="44">
        <f aca="true" t="shared" si="12" ref="BI12:BI41">SUM(BC12:BH12)</f>
        <v>0</v>
      </c>
      <c r="BJ12" s="49"/>
      <c r="BK12" s="49"/>
      <c r="BL12" s="49"/>
      <c r="BM12" s="49"/>
      <c r="BN12" s="49"/>
      <c r="BO12" s="49"/>
      <c r="BP12" s="44">
        <f aca="true" t="shared" si="13" ref="BP12:BP41">SUM(BJ12:BO12)</f>
        <v>0</v>
      </c>
      <c r="BQ12" s="49"/>
      <c r="BR12" s="49"/>
      <c r="BS12" s="49"/>
      <c r="BT12" s="49"/>
      <c r="BU12" s="49"/>
      <c r="BV12" s="44">
        <f aca="true" t="shared" si="14" ref="BV12:BV41">SUM(BQ12:BU12)</f>
        <v>0</v>
      </c>
      <c r="BW12" s="49">
        <v>0</v>
      </c>
      <c r="BX12" s="49">
        <v>1</v>
      </c>
      <c r="BY12" s="49">
        <v>1</v>
      </c>
      <c r="BZ12" s="49">
        <v>1</v>
      </c>
      <c r="CA12" s="49">
        <v>1</v>
      </c>
      <c r="CB12" s="44">
        <f t="shared" si="0"/>
        <v>4</v>
      </c>
      <c r="CC12" s="44">
        <f t="shared" si="1"/>
        <v>4</v>
      </c>
      <c r="CD12" s="43"/>
      <c r="CE12" s="49"/>
      <c r="CF12" s="44">
        <f aca="true" t="shared" si="15" ref="CF12:CF63">SUM(CE12)</f>
        <v>0</v>
      </c>
      <c r="CG12" s="44"/>
      <c r="CH12" s="49"/>
      <c r="CI12" s="49"/>
      <c r="CJ12" s="49"/>
      <c r="CK12" s="44">
        <f aca="true" t="shared" si="16" ref="CK12:CK41">SUM(CH12:CJ12)</f>
        <v>0</v>
      </c>
      <c r="CL12" s="49">
        <v>1</v>
      </c>
      <c r="CM12" s="49">
        <v>1</v>
      </c>
      <c r="CN12" s="49">
        <v>1</v>
      </c>
      <c r="CO12" s="49">
        <v>1</v>
      </c>
      <c r="CP12" s="49">
        <v>1</v>
      </c>
      <c r="CQ12" s="49">
        <v>1</v>
      </c>
      <c r="CR12" s="49">
        <v>1</v>
      </c>
      <c r="CS12" s="49">
        <v>1</v>
      </c>
      <c r="CT12" s="49">
        <v>1</v>
      </c>
      <c r="CU12" s="49">
        <v>1</v>
      </c>
      <c r="CV12" s="49">
        <v>1</v>
      </c>
      <c r="CW12" s="49">
        <v>1</v>
      </c>
      <c r="CX12" s="49">
        <v>1</v>
      </c>
      <c r="CY12" s="49">
        <v>1</v>
      </c>
      <c r="CZ12" s="49">
        <v>1</v>
      </c>
      <c r="DA12" s="49">
        <v>1</v>
      </c>
      <c r="DB12" s="44">
        <f aca="true" t="shared" si="17" ref="DB12:DB41">SUM(CL12:DA12)</f>
        <v>16</v>
      </c>
      <c r="DC12" s="44">
        <f t="shared" si="2"/>
        <v>16</v>
      </c>
    </row>
    <row r="13" spans="1:107" ht="15">
      <c r="A13" s="50"/>
      <c r="B13" s="153" t="s">
        <v>9</v>
      </c>
      <c r="C13" s="97" t="s">
        <v>71</v>
      </c>
      <c r="D13" s="49"/>
      <c r="E13" s="49"/>
      <c r="F13" s="49">
        <v>3</v>
      </c>
      <c r="G13" s="49">
        <v>7</v>
      </c>
      <c r="H13" s="49">
        <v>12</v>
      </c>
      <c r="I13" s="49">
        <v>160</v>
      </c>
      <c r="J13" s="49">
        <v>6</v>
      </c>
      <c r="K13" s="49"/>
      <c r="L13" s="49"/>
      <c r="M13" s="49"/>
      <c r="N13" s="49"/>
      <c r="O13" s="44">
        <f t="shared" si="3"/>
        <v>188</v>
      </c>
      <c r="P13" s="44"/>
      <c r="Q13" s="49"/>
      <c r="R13" s="49"/>
      <c r="S13" s="49"/>
      <c r="T13" s="44">
        <f t="shared" si="4"/>
        <v>0</v>
      </c>
      <c r="U13" s="49"/>
      <c r="V13" s="49"/>
      <c r="W13" s="49"/>
      <c r="X13" s="49"/>
      <c r="Y13" s="49"/>
      <c r="Z13" s="44">
        <f t="shared" si="5"/>
        <v>0</v>
      </c>
      <c r="AA13" s="44">
        <f t="shared" si="6"/>
        <v>188</v>
      </c>
      <c r="AB13" s="43"/>
      <c r="AC13" s="49">
        <v>20</v>
      </c>
      <c r="AD13" s="49">
        <v>15</v>
      </c>
      <c r="AE13" s="49">
        <v>30</v>
      </c>
      <c r="AF13" s="49">
        <v>50</v>
      </c>
      <c r="AG13" s="49">
        <v>10</v>
      </c>
      <c r="AH13" s="44">
        <f t="shared" si="7"/>
        <v>125</v>
      </c>
      <c r="AI13" s="49"/>
      <c r="AJ13" s="49"/>
      <c r="AK13" s="49"/>
      <c r="AL13" s="49"/>
      <c r="AM13" s="49"/>
      <c r="AN13" s="44">
        <f t="shared" si="8"/>
        <v>0</v>
      </c>
      <c r="AO13" s="49"/>
      <c r="AP13" s="49"/>
      <c r="AQ13" s="49"/>
      <c r="AR13" s="49"/>
      <c r="AS13" s="49"/>
      <c r="AT13" s="44">
        <f t="shared" si="9"/>
        <v>0</v>
      </c>
      <c r="AU13" s="49"/>
      <c r="AV13" s="49"/>
      <c r="AW13" s="49"/>
      <c r="AX13" s="49"/>
      <c r="AY13" s="49"/>
      <c r="AZ13" s="44">
        <f t="shared" si="10"/>
        <v>0</v>
      </c>
      <c r="BA13" s="44">
        <f t="shared" si="11"/>
        <v>125</v>
      </c>
      <c r="BB13" s="43"/>
      <c r="BC13" s="49">
        <v>100</v>
      </c>
      <c r="BD13" s="49">
        <v>100</v>
      </c>
      <c r="BE13" s="49">
        <v>100</v>
      </c>
      <c r="BF13" s="49">
        <v>100</v>
      </c>
      <c r="BG13" s="49">
        <v>100</v>
      </c>
      <c r="BH13" s="49">
        <v>20</v>
      </c>
      <c r="BI13" s="44">
        <f t="shared" si="12"/>
        <v>520</v>
      </c>
      <c r="BJ13" s="49"/>
      <c r="BK13" s="49"/>
      <c r="BL13" s="49"/>
      <c r="BM13" s="49"/>
      <c r="BN13" s="49"/>
      <c r="BO13" s="49"/>
      <c r="BP13" s="44">
        <f t="shared" si="13"/>
        <v>0</v>
      </c>
      <c r="BQ13" s="49"/>
      <c r="BR13" s="49"/>
      <c r="BS13" s="49"/>
      <c r="BT13" s="49"/>
      <c r="BU13" s="49"/>
      <c r="BV13" s="44">
        <f t="shared" si="14"/>
        <v>0</v>
      </c>
      <c r="BW13" s="49"/>
      <c r="BX13" s="49"/>
      <c r="BY13" s="49"/>
      <c r="BZ13" s="49"/>
      <c r="CA13" s="49"/>
      <c r="CB13" s="44">
        <f t="shared" si="0"/>
        <v>0</v>
      </c>
      <c r="CC13" s="44">
        <f t="shared" si="1"/>
        <v>520</v>
      </c>
      <c r="CD13" s="43"/>
      <c r="CE13" s="49"/>
      <c r="CF13" s="44">
        <f t="shared" si="15"/>
        <v>0</v>
      </c>
      <c r="CG13" s="44"/>
      <c r="CH13" s="49"/>
      <c r="CI13" s="49"/>
      <c r="CJ13" s="49"/>
      <c r="CK13" s="44">
        <f t="shared" si="16"/>
        <v>0</v>
      </c>
      <c r="CL13" s="49"/>
      <c r="CM13" s="49"/>
      <c r="CN13" s="49"/>
      <c r="CO13" s="49"/>
      <c r="CP13" s="49"/>
      <c r="CQ13" s="49"/>
      <c r="CR13" s="49"/>
      <c r="CS13" s="49"/>
      <c r="CT13" s="49"/>
      <c r="CU13" s="49"/>
      <c r="CV13" s="49"/>
      <c r="CW13" s="49"/>
      <c r="CX13" s="49"/>
      <c r="CY13" s="49"/>
      <c r="CZ13" s="49"/>
      <c r="DA13" s="49"/>
      <c r="DB13" s="44">
        <f t="shared" si="17"/>
        <v>0</v>
      </c>
      <c r="DC13" s="44">
        <f t="shared" si="2"/>
        <v>0</v>
      </c>
    </row>
    <row r="14" spans="1:107" ht="15">
      <c r="A14" s="50"/>
      <c r="B14" s="154"/>
      <c r="C14" s="97" t="s">
        <v>70</v>
      </c>
      <c r="D14" s="49"/>
      <c r="E14" s="49"/>
      <c r="F14" s="49"/>
      <c r="G14" s="49"/>
      <c r="H14" s="49"/>
      <c r="I14" s="49"/>
      <c r="J14" s="49"/>
      <c r="K14" s="49"/>
      <c r="L14" s="49"/>
      <c r="M14" s="49"/>
      <c r="N14" s="49"/>
      <c r="O14" s="44">
        <f>SUM(D14:N14)</f>
        <v>0</v>
      </c>
      <c r="P14" s="44"/>
      <c r="Q14" s="49"/>
      <c r="R14" s="49">
        <v>105.29757653</v>
      </c>
      <c r="S14" s="49">
        <v>19.768596</v>
      </c>
      <c r="T14" s="44">
        <f>SUM(Q14:S14)</f>
        <v>125.06617253</v>
      </c>
      <c r="U14" s="49"/>
      <c r="V14" s="49"/>
      <c r="W14" s="49"/>
      <c r="X14" s="49"/>
      <c r="Y14" s="49"/>
      <c r="Z14" s="44">
        <f>SUM(U14:Y14)</f>
        <v>0</v>
      </c>
      <c r="AA14" s="44">
        <f>SUM(O14,P14,T14,Z14)</f>
        <v>125.06617253</v>
      </c>
      <c r="AB14" s="43"/>
      <c r="AC14" s="49"/>
      <c r="AD14" s="49"/>
      <c r="AE14" s="49"/>
      <c r="AF14" s="49"/>
      <c r="AG14" s="49"/>
      <c r="AH14" s="44">
        <f>SUM(AC14:AG14)</f>
        <v>0</v>
      </c>
      <c r="AI14" s="49"/>
      <c r="AJ14" s="49"/>
      <c r="AK14" s="49"/>
      <c r="AL14" s="49"/>
      <c r="AM14" s="49"/>
      <c r="AN14" s="44">
        <f>SUM(AI14:AM14)</f>
        <v>0</v>
      </c>
      <c r="AO14" s="49">
        <v>23.856421</v>
      </c>
      <c r="AP14" s="49">
        <v>24.374983</v>
      </c>
      <c r="AQ14" s="49">
        <v>16.541792349999998</v>
      </c>
      <c r="AR14" s="49">
        <v>10.16063112</v>
      </c>
      <c r="AS14" s="49">
        <v>0</v>
      </c>
      <c r="AT14" s="44">
        <f>SUM(AO14:AS14)</f>
        <v>74.93382747</v>
      </c>
      <c r="AU14" s="49"/>
      <c r="AV14" s="49"/>
      <c r="AW14" s="49"/>
      <c r="AX14" s="49"/>
      <c r="AY14" s="49"/>
      <c r="AZ14" s="44">
        <f>SUM(AU14:AY14)</f>
        <v>0</v>
      </c>
      <c r="BA14" s="44">
        <f>SUM(AH14,AN14,AT14,AZ14)</f>
        <v>74.93382747</v>
      </c>
      <c r="BB14" s="43"/>
      <c r="BC14" s="49"/>
      <c r="BD14" s="49"/>
      <c r="BE14" s="49"/>
      <c r="BF14" s="49"/>
      <c r="BG14" s="49"/>
      <c r="BH14" s="49"/>
      <c r="BI14" s="44">
        <f>SUM(BC14:BH14)</f>
        <v>0</v>
      </c>
      <c r="BJ14" s="49"/>
      <c r="BK14" s="49"/>
      <c r="BL14" s="49"/>
      <c r="BM14" s="49"/>
      <c r="BN14" s="49"/>
      <c r="BO14" s="49"/>
      <c r="BP14" s="44">
        <f>SUM(BJ14:BO14)</f>
        <v>0</v>
      </c>
      <c r="BQ14" s="49">
        <v>0</v>
      </c>
      <c r="BR14" s="49">
        <v>0</v>
      </c>
      <c r="BS14" s="49">
        <v>0</v>
      </c>
      <c r="BT14" s="49">
        <v>0</v>
      </c>
      <c r="BU14" s="49">
        <v>0</v>
      </c>
      <c r="BV14" s="44">
        <f>SUM(BQ14:BU14)</f>
        <v>0</v>
      </c>
      <c r="BW14" s="49"/>
      <c r="BX14" s="49"/>
      <c r="BY14" s="49"/>
      <c r="BZ14" s="49"/>
      <c r="CA14" s="49"/>
      <c r="CB14" s="44">
        <f t="shared" si="0"/>
        <v>0</v>
      </c>
      <c r="CC14" s="44">
        <f t="shared" si="1"/>
        <v>0</v>
      </c>
      <c r="CD14" s="43"/>
      <c r="CE14" s="49"/>
      <c r="CF14" s="44">
        <f t="shared" si="15"/>
        <v>0</v>
      </c>
      <c r="CG14" s="44"/>
      <c r="CH14" s="49">
        <v>0</v>
      </c>
      <c r="CI14" s="49">
        <v>0</v>
      </c>
      <c r="CJ14" s="49">
        <v>0</v>
      </c>
      <c r="CK14" s="44">
        <f t="shared" si="16"/>
        <v>0</v>
      </c>
      <c r="CL14" s="49"/>
      <c r="CM14" s="49"/>
      <c r="CN14" s="49"/>
      <c r="CO14" s="49"/>
      <c r="CP14" s="49"/>
      <c r="CQ14" s="49"/>
      <c r="CR14" s="49"/>
      <c r="CS14" s="49"/>
      <c r="CT14" s="49"/>
      <c r="CU14" s="49"/>
      <c r="CV14" s="49"/>
      <c r="CW14" s="49"/>
      <c r="CX14" s="49"/>
      <c r="CY14" s="49"/>
      <c r="CZ14" s="49"/>
      <c r="DA14" s="49"/>
      <c r="DB14" s="44">
        <f t="shared" si="17"/>
        <v>0</v>
      </c>
      <c r="DC14" s="44">
        <f t="shared" si="2"/>
        <v>0</v>
      </c>
    </row>
    <row r="15" spans="1:107" ht="15">
      <c r="A15" s="50"/>
      <c r="B15" s="22" t="s">
        <v>63</v>
      </c>
      <c r="C15" s="97" t="s">
        <v>70</v>
      </c>
      <c r="D15" s="49"/>
      <c r="E15" s="49"/>
      <c r="F15" s="49"/>
      <c r="G15" s="49"/>
      <c r="H15" s="49"/>
      <c r="I15" s="49"/>
      <c r="J15" s="49"/>
      <c r="K15" s="49"/>
      <c r="L15" s="49"/>
      <c r="M15" s="49"/>
      <c r="N15" s="49"/>
      <c r="O15" s="44">
        <f t="shared" si="3"/>
        <v>0</v>
      </c>
      <c r="P15" s="44"/>
      <c r="Q15" s="49"/>
      <c r="R15" s="49"/>
      <c r="S15" s="49"/>
      <c r="T15" s="44">
        <f t="shared" si="4"/>
        <v>0</v>
      </c>
      <c r="U15" s="49"/>
      <c r="V15" s="49"/>
      <c r="W15" s="49"/>
      <c r="X15" s="49"/>
      <c r="Y15" s="49"/>
      <c r="Z15" s="44">
        <f t="shared" si="5"/>
        <v>0</v>
      </c>
      <c r="AA15" s="44">
        <f t="shared" si="6"/>
        <v>0</v>
      </c>
      <c r="AB15" s="43"/>
      <c r="AC15" s="49"/>
      <c r="AD15" s="49"/>
      <c r="AE15" s="49"/>
      <c r="AF15" s="49"/>
      <c r="AG15" s="49"/>
      <c r="AH15" s="44">
        <f t="shared" si="7"/>
        <v>0</v>
      </c>
      <c r="AI15" s="49"/>
      <c r="AJ15" s="49"/>
      <c r="AK15" s="49"/>
      <c r="AL15" s="49"/>
      <c r="AM15" s="49"/>
      <c r="AN15" s="44">
        <f t="shared" si="8"/>
        <v>0</v>
      </c>
      <c r="AO15" s="49"/>
      <c r="AP15" s="49"/>
      <c r="AQ15" s="49"/>
      <c r="AR15" s="49"/>
      <c r="AS15" s="49"/>
      <c r="AT15" s="44">
        <f t="shared" si="9"/>
        <v>0</v>
      </c>
      <c r="AU15" s="49"/>
      <c r="AV15" s="49"/>
      <c r="AW15" s="49"/>
      <c r="AX15" s="49"/>
      <c r="AY15" s="49"/>
      <c r="AZ15" s="44">
        <f t="shared" si="10"/>
        <v>0</v>
      </c>
      <c r="BA15" s="44">
        <f t="shared" si="11"/>
        <v>0</v>
      </c>
      <c r="BB15" s="43"/>
      <c r="BC15" s="49">
        <v>2</v>
      </c>
      <c r="BD15" s="49"/>
      <c r="BE15" s="49"/>
      <c r="BF15" s="49"/>
      <c r="BG15" s="49"/>
      <c r="BH15" s="49">
        <v>3</v>
      </c>
      <c r="BI15" s="44">
        <f t="shared" si="12"/>
        <v>5</v>
      </c>
      <c r="BJ15" s="49"/>
      <c r="BK15" s="49"/>
      <c r="BL15" s="49"/>
      <c r="BM15" s="49"/>
      <c r="BN15" s="49"/>
      <c r="BO15" s="49"/>
      <c r="BP15" s="44">
        <f t="shared" si="13"/>
        <v>0</v>
      </c>
      <c r="BQ15" s="49"/>
      <c r="BR15" s="49"/>
      <c r="BS15" s="49"/>
      <c r="BT15" s="49"/>
      <c r="BU15" s="49"/>
      <c r="BV15" s="44">
        <f t="shared" si="14"/>
        <v>0</v>
      </c>
      <c r="BW15" s="49"/>
      <c r="BX15" s="49"/>
      <c r="BY15" s="49"/>
      <c r="BZ15" s="49"/>
      <c r="CA15" s="49"/>
      <c r="CB15" s="44">
        <f t="shared" si="0"/>
        <v>0</v>
      </c>
      <c r="CC15" s="44">
        <f t="shared" si="1"/>
        <v>5</v>
      </c>
      <c r="CD15" s="43"/>
      <c r="CE15" s="49"/>
      <c r="CF15" s="44">
        <f t="shared" si="15"/>
        <v>0</v>
      </c>
      <c r="CG15" s="44"/>
      <c r="CH15" s="49"/>
      <c r="CI15" s="49"/>
      <c r="CJ15" s="49"/>
      <c r="CK15" s="44">
        <f t="shared" si="16"/>
        <v>0</v>
      </c>
      <c r="CL15" s="49"/>
      <c r="CM15" s="49"/>
      <c r="CN15" s="49"/>
      <c r="CO15" s="49"/>
      <c r="CP15" s="49"/>
      <c r="CQ15" s="49"/>
      <c r="CR15" s="49"/>
      <c r="CS15" s="49"/>
      <c r="CT15" s="49"/>
      <c r="CU15" s="49"/>
      <c r="CV15" s="49"/>
      <c r="CW15" s="49"/>
      <c r="CX15" s="49"/>
      <c r="CY15" s="49"/>
      <c r="CZ15" s="49"/>
      <c r="DA15" s="49"/>
      <c r="DB15" s="44">
        <f t="shared" si="17"/>
        <v>0</v>
      </c>
      <c r="DC15" s="44">
        <f t="shared" si="2"/>
        <v>0</v>
      </c>
    </row>
    <row r="16" spans="1:107" ht="15.75" customHeight="1">
      <c r="A16" s="50"/>
      <c r="B16" s="22" t="s">
        <v>10</v>
      </c>
      <c r="C16" s="97" t="s">
        <v>72</v>
      </c>
      <c r="D16" s="49"/>
      <c r="E16" s="49">
        <v>10</v>
      </c>
      <c r="F16" s="49"/>
      <c r="G16" s="49"/>
      <c r="H16" s="49">
        <v>20</v>
      </c>
      <c r="I16" s="49">
        <v>20</v>
      </c>
      <c r="J16" s="49">
        <v>25</v>
      </c>
      <c r="K16" s="49">
        <v>25</v>
      </c>
      <c r="L16" s="49">
        <v>25</v>
      </c>
      <c r="M16" s="49">
        <v>25</v>
      </c>
      <c r="N16" s="49">
        <v>35</v>
      </c>
      <c r="O16" s="44">
        <f t="shared" si="3"/>
        <v>185</v>
      </c>
      <c r="P16" s="44"/>
      <c r="Q16" s="49"/>
      <c r="R16" s="49"/>
      <c r="S16" s="49"/>
      <c r="T16" s="44">
        <f t="shared" si="4"/>
        <v>0</v>
      </c>
      <c r="U16" s="49"/>
      <c r="V16" s="49"/>
      <c r="W16" s="49"/>
      <c r="X16" s="49"/>
      <c r="Y16" s="49"/>
      <c r="Z16" s="44">
        <f t="shared" si="5"/>
        <v>0</v>
      </c>
      <c r="AA16" s="44">
        <f t="shared" si="6"/>
        <v>185</v>
      </c>
      <c r="AB16" s="43"/>
      <c r="AC16" s="49">
        <v>25</v>
      </c>
      <c r="AD16" s="49">
        <v>25</v>
      </c>
      <c r="AE16" s="49">
        <v>25</v>
      </c>
      <c r="AF16" s="49"/>
      <c r="AG16" s="49"/>
      <c r="AH16" s="44">
        <f t="shared" si="7"/>
        <v>75</v>
      </c>
      <c r="AI16" s="49"/>
      <c r="AJ16" s="49"/>
      <c r="AK16" s="49"/>
      <c r="AL16" s="49"/>
      <c r="AM16" s="49"/>
      <c r="AN16" s="44">
        <f t="shared" si="8"/>
        <v>0</v>
      </c>
      <c r="AO16" s="49"/>
      <c r="AP16" s="49"/>
      <c r="AQ16" s="49"/>
      <c r="AR16" s="49"/>
      <c r="AS16" s="49"/>
      <c r="AT16" s="44">
        <f t="shared" si="9"/>
        <v>0</v>
      </c>
      <c r="AU16" s="49"/>
      <c r="AV16" s="49"/>
      <c r="AW16" s="49"/>
      <c r="AX16" s="49"/>
      <c r="AY16" s="49"/>
      <c r="AZ16" s="44">
        <f t="shared" si="10"/>
        <v>0</v>
      </c>
      <c r="BA16" s="44">
        <f t="shared" si="11"/>
        <v>75</v>
      </c>
      <c r="BB16" s="43"/>
      <c r="BC16" s="49"/>
      <c r="BD16" s="49"/>
      <c r="BE16" s="49"/>
      <c r="BF16" s="49"/>
      <c r="BG16" s="49"/>
      <c r="BH16" s="49"/>
      <c r="BI16" s="44">
        <f t="shared" si="12"/>
        <v>0</v>
      </c>
      <c r="BJ16" s="49"/>
      <c r="BK16" s="49"/>
      <c r="BL16" s="49"/>
      <c r="BM16" s="49"/>
      <c r="BN16" s="49"/>
      <c r="BO16" s="49"/>
      <c r="BP16" s="44">
        <f t="shared" si="13"/>
        <v>0</v>
      </c>
      <c r="BQ16" s="49"/>
      <c r="BR16" s="49"/>
      <c r="BS16" s="49"/>
      <c r="BT16" s="49"/>
      <c r="BU16" s="49"/>
      <c r="BV16" s="44">
        <f t="shared" si="14"/>
        <v>0</v>
      </c>
      <c r="BW16" s="49"/>
      <c r="BX16" s="49"/>
      <c r="BY16" s="49"/>
      <c r="BZ16" s="49"/>
      <c r="CA16" s="49"/>
      <c r="CB16" s="44">
        <f t="shared" si="0"/>
        <v>0</v>
      </c>
      <c r="CC16" s="44">
        <f t="shared" si="1"/>
        <v>0</v>
      </c>
      <c r="CD16" s="43"/>
      <c r="CE16" s="49"/>
      <c r="CF16" s="44">
        <f t="shared" si="15"/>
        <v>0</v>
      </c>
      <c r="CG16" s="44"/>
      <c r="CH16" s="49"/>
      <c r="CI16" s="49"/>
      <c r="CJ16" s="49"/>
      <c r="CK16" s="44">
        <f t="shared" si="16"/>
        <v>0</v>
      </c>
      <c r="CL16" s="49"/>
      <c r="CM16" s="49"/>
      <c r="CN16" s="49"/>
      <c r="CO16" s="49"/>
      <c r="CP16" s="49"/>
      <c r="CQ16" s="49"/>
      <c r="CR16" s="49"/>
      <c r="CS16" s="49"/>
      <c r="CT16" s="49"/>
      <c r="CU16" s="49"/>
      <c r="CV16" s="49"/>
      <c r="CW16" s="49"/>
      <c r="CX16" s="49"/>
      <c r="CY16" s="49"/>
      <c r="CZ16" s="49"/>
      <c r="DA16" s="49"/>
      <c r="DB16" s="44">
        <f t="shared" si="17"/>
        <v>0</v>
      </c>
      <c r="DC16" s="44">
        <f t="shared" si="2"/>
        <v>0</v>
      </c>
    </row>
    <row r="17" spans="1:107" ht="15.75" customHeight="1">
      <c r="A17" s="50"/>
      <c r="B17" s="22" t="s">
        <v>11</v>
      </c>
      <c r="C17" s="97" t="s">
        <v>73</v>
      </c>
      <c r="D17" s="49"/>
      <c r="E17" s="49"/>
      <c r="F17" s="49"/>
      <c r="G17" s="49">
        <v>1</v>
      </c>
      <c r="H17" s="49"/>
      <c r="I17" s="49"/>
      <c r="J17" s="49"/>
      <c r="K17" s="49">
        <v>3.384257</v>
      </c>
      <c r="L17" s="49">
        <v>16.615743</v>
      </c>
      <c r="M17" s="49">
        <v>19.9</v>
      </c>
      <c r="N17" s="49"/>
      <c r="O17" s="44">
        <f t="shared" si="3"/>
        <v>40.9</v>
      </c>
      <c r="P17" s="44"/>
      <c r="Q17" s="49"/>
      <c r="R17" s="49"/>
      <c r="S17" s="49"/>
      <c r="T17" s="44">
        <f t="shared" si="4"/>
        <v>0</v>
      </c>
      <c r="U17" s="49"/>
      <c r="V17" s="49"/>
      <c r="W17" s="49"/>
      <c r="X17" s="49"/>
      <c r="Y17" s="49"/>
      <c r="Z17" s="44">
        <f t="shared" si="5"/>
        <v>0</v>
      </c>
      <c r="AA17" s="44">
        <f t="shared" si="6"/>
        <v>40.9</v>
      </c>
      <c r="AB17" s="43"/>
      <c r="AC17" s="49"/>
      <c r="AD17" s="49">
        <v>9.5</v>
      </c>
      <c r="AE17" s="49"/>
      <c r="AF17" s="49"/>
      <c r="AG17" s="49">
        <v>19.9</v>
      </c>
      <c r="AH17" s="44">
        <f t="shared" si="7"/>
        <v>29.4</v>
      </c>
      <c r="AI17" s="49"/>
      <c r="AJ17" s="49"/>
      <c r="AK17" s="49"/>
      <c r="AL17" s="49"/>
      <c r="AM17" s="49"/>
      <c r="AN17" s="44">
        <f t="shared" si="8"/>
        <v>0</v>
      </c>
      <c r="AO17" s="49"/>
      <c r="AP17" s="49"/>
      <c r="AQ17" s="49"/>
      <c r="AR17" s="49"/>
      <c r="AS17" s="49"/>
      <c r="AT17" s="44">
        <f t="shared" si="9"/>
        <v>0</v>
      </c>
      <c r="AU17" s="49"/>
      <c r="AV17" s="49"/>
      <c r="AW17" s="49"/>
      <c r="AX17" s="49"/>
      <c r="AY17" s="49"/>
      <c r="AZ17" s="44">
        <f t="shared" si="10"/>
        <v>0</v>
      </c>
      <c r="BA17" s="44">
        <f t="shared" si="11"/>
        <v>29.4</v>
      </c>
      <c r="BB17" s="43"/>
      <c r="BC17" s="49">
        <v>13</v>
      </c>
      <c r="BD17" s="49">
        <v>7</v>
      </c>
      <c r="BE17" s="49"/>
      <c r="BF17" s="49">
        <v>20</v>
      </c>
      <c r="BG17" s="49"/>
      <c r="BH17" s="49">
        <v>170</v>
      </c>
      <c r="BI17" s="44">
        <f t="shared" si="12"/>
        <v>210</v>
      </c>
      <c r="BJ17" s="49"/>
      <c r="BK17" s="49"/>
      <c r="BL17" s="49"/>
      <c r="BM17" s="49"/>
      <c r="BN17" s="49"/>
      <c r="BO17" s="49"/>
      <c r="BP17" s="44">
        <f t="shared" si="13"/>
        <v>0</v>
      </c>
      <c r="BQ17" s="49"/>
      <c r="BR17" s="49"/>
      <c r="BS17" s="49"/>
      <c r="BT17" s="49"/>
      <c r="BU17" s="49"/>
      <c r="BV17" s="44">
        <f t="shared" si="14"/>
        <v>0</v>
      </c>
      <c r="BW17" s="49"/>
      <c r="BX17" s="49"/>
      <c r="BY17" s="49"/>
      <c r="BZ17" s="49"/>
      <c r="CA17" s="49"/>
      <c r="CB17" s="44">
        <f t="shared" si="0"/>
        <v>0</v>
      </c>
      <c r="CC17" s="44">
        <f t="shared" si="1"/>
        <v>210</v>
      </c>
      <c r="CD17" s="43"/>
      <c r="CE17" s="49"/>
      <c r="CF17" s="44">
        <f t="shared" si="15"/>
        <v>0</v>
      </c>
      <c r="CG17" s="44"/>
      <c r="CH17" s="49"/>
      <c r="CI17" s="49"/>
      <c r="CJ17" s="49"/>
      <c r="CK17" s="44">
        <f t="shared" si="16"/>
        <v>0</v>
      </c>
      <c r="CL17" s="49"/>
      <c r="CM17" s="49"/>
      <c r="CN17" s="49"/>
      <c r="CO17" s="49"/>
      <c r="CP17" s="49"/>
      <c r="CQ17" s="49"/>
      <c r="CR17" s="49"/>
      <c r="CS17" s="49"/>
      <c r="CT17" s="49"/>
      <c r="CU17" s="49"/>
      <c r="CV17" s="49"/>
      <c r="CW17" s="49"/>
      <c r="CX17" s="49"/>
      <c r="CY17" s="49"/>
      <c r="CZ17" s="49"/>
      <c r="DA17" s="49"/>
      <c r="DB17" s="44">
        <f t="shared" si="17"/>
        <v>0</v>
      </c>
      <c r="DC17" s="44">
        <f t="shared" si="2"/>
        <v>0</v>
      </c>
    </row>
    <row r="18" spans="1:107" ht="15.75" customHeight="1">
      <c r="A18" s="50">
        <v>4</v>
      </c>
      <c r="B18" s="22" t="s">
        <v>12</v>
      </c>
      <c r="C18" s="97" t="s">
        <v>73</v>
      </c>
      <c r="D18" s="49"/>
      <c r="E18" s="49"/>
      <c r="F18" s="49"/>
      <c r="G18" s="49"/>
      <c r="H18" s="49">
        <v>5</v>
      </c>
      <c r="I18" s="49"/>
      <c r="J18" s="49">
        <v>10</v>
      </c>
      <c r="K18" s="49"/>
      <c r="L18" s="49"/>
      <c r="M18" s="49"/>
      <c r="N18" s="49"/>
      <c r="O18" s="44">
        <f t="shared" si="3"/>
        <v>15</v>
      </c>
      <c r="P18" s="44"/>
      <c r="Q18" s="49"/>
      <c r="R18" s="49"/>
      <c r="S18" s="49"/>
      <c r="T18" s="44">
        <f t="shared" si="4"/>
        <v>0</v>
      </c>
      <c r="U18" s="49">
        <v>0</v>
      </c>
      <c r="V18" s="49">
        <v>19.2</v>
      </c>
      <c r="W18" s="49">
        <v>38.976</v>
      </c>
      <c r="X18" s="49">
        <v>41.7003</v>
      </c>
      <c r="Y18" s="49">
        <v>44.0574</v>
      </c>
      <c r="Z18" s="44">
        <f t="shared" si="5"/>
        <v>143.9337</v>
      </c>
      <c r="AA18" s="44">
        <f t="shared" si="6"/>
        <v>158.9337</v>
      </c>
      <c r="AB18" s="41"/>
      <c r="AC18" s="49">
        <v>26</v>
      </c>
      <c r="AD18" s="49">
        <v>15.5</v>
      </c>
      <c r="AE18" s="49">
        <v>25.5</v>
      </c>
      <c r="AF18" s="49">
        <v>5.5</v>
      </c>
      <c r="AG18" s="49">
        <v>27.5</v>
      </c>
      <c r="AH18" s="44">
        <f t="shared" si="7"/>
        <v>100</v>
      </c>
      <c r="AI18" s="49"/>
      <c r="AJ18" s="49"/>
      <c r="AK18" s="49"/>
      <c r="AL18" s="49"/>
      <c r="AM18" s="49"/>
      <c r="AN18" s="44">
        <f t="shared" si="8"/>
        <v>0</v>
      </c>
      <c r="AO18" s="49"/>
      <c r="AP18" s="49"/>
      <c r="AQ18" s="49"/>
      <c r="AR18" s="49"/>
      <c r="AS18" s="49"/>
      <c r="AT18" s="44">
        <f t="shared" si="9"/>
        <v>0</v>
      </c>
      <c r="AU18" s="49">
        <v>46.657</v>
      </c>
      <c r="AV18" s="49">
        <v>49.3245</v>
      </c>
      <c r="AW18" s="49">
        <v>52.533</v>
      </c>
      <c r="AX18" s="49">
        <v>55.77975</v>
      </c>
      <c r="AY18" s="49">
        <v>59.13375</v>
      </c>
      <c r="AZ18" s="44">
        <f t="shared" si="10"/>
        <v>263.428</v>
      </c>
      <c r="BA18" s="44">
        <f t="shared" si="11"/>
        <v>363.428</v>
      </c>
      <c r="BB18" s="41"/>
      <c r="BC18" s="49">
        <v>100</v>
      </c>
      <c r="BD18" s="49"/>
      <c r="BE18" s="49"/>
      <c r="BF18" s="49"/>
      <c r="BG18" s="49"/>
      <c r="BH18" s="49"/>
      <c r="BI18" s="44">
        <f t="shared" si="12"/>
        <v>100</v>
      </c>
      <c r="BJ18" s="49"/>
      <c r="BK18" s="49"/>
      <c r="BL18" s="49"/>
      <c r="BM18" s="49"/>
      <c r="BN18" s="49"/>
      <c r="BO18" s="49"/>
      <c r="BP18" s="44">
        <f t="shared" si="13"/>
        <v>0</v>
      </c>
      <c r="BQ18" s="49"/>
      <c r="BR18" s="49"/>
      <c r="BS18" s="49"/>
      <c r="BT18" s="49"/>
      <c r="BU18" s="49"/>
      <c r="BV18" s="44">
        <f t="shared" si="14"/>
        <v>0</v>
      </c>
      <c r="BW18" s="49">
        <v>62.8095</v>
      </c>
      <c r="BX18" s="49">
        <v>67.3149</v>
      </c>
      <c r="BY18" s="49">
        <v>72.74</v>
      </c>
      <c r="BZ18" s="49">
        <v>77.33</v>
      </c>
      <c r="CA18" s="49">
        <v>82.24</v>
      </c>
      <c r="CB18" s="44">
        <f t="shared" si="0"/>
        <v>362.4344</v>
      </c>
      <c r="CC18" s="44">
        <f t="shared" si="1"/>
        <v>462.4344</v>
      </c>
      <c r="CD18" s="41"/>
      <c r="CE18" s="49"/>
      <c r="CF18" s="44">
        <f t="shared" si="15"/>
        <v>0</v>
      </c>
      <c r="CG18" s="44"/>
      <c r="CH18" s="49"/>
      <c r="CI18" s="49"/>
      <c r="CJ18" s="49"/>
      <c r="CK18" s="44">
        <f t="shared" si="16"/>
        <v>0</v>
      </c>
      <c r="CL18" s="49">
        <v>87.59</v>
      </c>
      <c r="CM18" s="49">
        <v>92.12</v>
      </c>
      <c r="CN18" s="49">
        <v>97.36</v>
      </c>
      <c r="CO18" s="49">
        <v>103.04</v>
      </c>
      <c r="CP18" s="49">
        <v>109.2</v>
      </c>
      <c r="CQ18" s="49">
        <v>115.88</v>
      </c>
      <c r="CR18" s="49">
        <v>0</v>
      </c>
      <c r="CS18" s="49">
        <v>0</v>
      </c>
      <c r="CT18" s="49">
        <v>0</v>
      </c>
      <c r="CU18" s="49">
        <v>0</v>
      </c>
      <c r="CV18" s="49"/>
      <c r="CW18" s="49"/>
      <c r="CX18" s="49"/>
      <c r="CY18" s="49"/>
      <c r="CZ18" s="49"/>
      <c r="DA18" s="49"/>
      <c r="DB18" s="44">
        <f t="shared" si="17"/>
        <v>605.19</v>
      </c>
      <c r="DC18" s="44">
        <f t="shared" si="2"/>
        <v>605.19</v>
      </c>
    </row>
    <row r="19" spans="1:107" ht="18" customHeight="1">
      <c r="A19" s="50"/>
      <c r="B19" s="22" t="s">
        <v>13</v>
      </c>
      <c r="C19" s="97" t="s">
        <v>73</v>
      </c>
      <c r="D19" s="49"/>
      <c r="E19" s="49"/>
      <c r="F19" s="49"/>
      <c r="G19" s="49"/>
      <c r="H19" s="49"/>
      <c r="I19" s="49"/>
      <c r="J19" s="49">
        <v>4</v>
      </c>
      <c r="K19" s="49">
        <v>4</v>
      </c>
      <c r="L19" s="49"/>
      <c r="M19" s="49">
        <v>4</v>
      </c>
      <c r="N19" s="49">
        <v>4</v>
      </c>
      <c r="O19" s="44">
        <f t="shared" si="3"/>
        <v>16</v>
      </c>
      <c r="P19" s="44"/>
      <c r="Q19" s="49"/>
      <c r="R19" s="49"/>
      <c r="S19" s="49"/>
      <c r="T19" s="44">
        <f t="shared" si="4"/>
        <v>0</v>
      </c>
      <c r="U19" s="49"/>
      <c r="V19" s="49"/>
      <c r="W19" s="49"/>
      <c r="X19" s="49"/>
      <c r="Y19" s="49"/>
      <c r="Z19" s="44">
        <f t="shared" si="5"/>
        <v>0</v>
      </c>
      <c r="AA19" s="44">
        <f t="shared" si="6"/>
        <v>16</v>
      </c>
      <c r="AB19" s="43"/>
      <c r="AC19" s="49">
        <v>20</v>
      </c>
      <c r="AD19" s="49">
        <v>30</v>
      </c>
      <c r="AE19" s="49">
        <v>30</v>
      </c>
      <c r="AF19" s="49">
        <v>38</v>
      </c>
      <c r="AG19" s="49">
        <v>30</v>
      </c>
      <c r="AH19" s="44">
        <f t="shared" si="7"/>
        <v>148</v>
      </c>
      <c r="AI19" s="49"/>
      <c r="AJ19" s="49"/>
      <c r="AK19" s="49"/>
      <c r="AL19" s="49"/>
      <c r="AM19" s="49"/>
      <c r="AN19" s="44">
        <f t="shared" si="8"/>
        <v>0</v>
      </c>
      <c r="AO19" s="49"/>
      <c r="AP19" s="49"/>
      <c r="AQ19" s="49"/>
      <c r="AR19" s="49"/>
      <c r="AS19" s="49"/>
      <c r="AT19" s="44">
        <f t="shared" si="9"/>
        <v>0</v>
      </c>
      <c r="AU19" s="49"/>
      <c r="AV19" s="49"/>
      <c r="AW19" s="49"/>
      <c r="AX19" s="49"/>
      <c r="AY19" s="49"/>
      <c r="AZ19" s="44">
        <f t="shared" si="10"/>
        <v>0</v>
      </c>
      <c r="BA19" s="44">
        <f t="shared" si="11"/>
        <v>148</v>
      </c>
      <c r="BB19" s="43"/>
      <c r="BC19" s="49">
        <v>119.81022899999999</v>
      </c>
      <c r="BD19" s="49">
        <v>40</v>
      </c>
      <c r="BE19" s="49">
        <v>40</v>
      </c>
      <c r="BF19" s="49"/>
      <c r="BG19" s="49"/>
      <c r="BH19" s="49">
        <v>400.189771</v>
      </c>
      <c r="BI19" s="44">
        <f t="shared" si="12"/>
        <v>600</v>
      </c>
      <c r="BJ19" s="49"/>
      <c r="BK19" s="49"/>
      <c r="BL19" s="49"/>
      <c r="BM19" s="49"/>
      <c r="BN19" s="49"/>
      <c r="BO19" s="49"/>
      <c r="BP19" s="44">
        <f t="shared" si="13"/>
        <v>0</v>
      </c>
      <c r="BQ19" s="49"/>
      <c r="BR19" s="49"/>
      <c r="BS19" s="49"/>
      <c r="BT19" s="49"/>
      <c r="BU19" s="49"/>
      <c r="BV19" s="44">
        <f t="shared" si="14"/>
        <v>0</v>
      </c>
      <c r="BW19" s="49"/>
      <c r="BX19" s="49"/>
      <c r="BY19" s="49"/>
      <c r="BZ19" s="49"/>
      <c r="CA19" s="49"/>
      <c r="CB19" s="44">
        <f t="shared" si="0"/>
        <v>0</v>
      </c>
      <c r="CC19" s="44">
        <f t="shared" si="1"/>
        <v>600</v>
      </c>
      <c r="CD19" s="43"/>
      <c r="CE19" s="49"/>
      <c r="CF19" s="44">
        <f t="shared" si="15"/>
        <v>0</v>
      </c>
      <c r="CG19" s="44"/>
      <c r="CH19" s="49"/>
      <c r="CI19" s="49"/>
      <c r="CJ19" s="49"/>
      <c r="CK19" s="44">
        <f t="shared" si="16"/>
        <v>0</v>
      </c>
      <c r="CL19" s="49"/>
      <c r="CM19" s="49"/>
      <c r="CN19" s="49"/>
      <c r="CO19" s="49"/>
      <c r="CP19" s="49"/>
      <c r="CQ19" s="49"/>
      <c r="CR19" s="49"/>
      <c r="CS19" s="49"/>
      <c r="CT19" s="49"/>
      <c r="CU19" s="49"/>
      <c r="CV19" s="49"/>
      <c r="CW19" s="49"/>
      <c r="CX19" s="49"/>
      <c r="CY19" s="49"/>
      <c r="CZ19" s="49"/>
      <c r="DA19" s="49"/>
      <c r="DB19" s="44">
        <f t="shared" si="17"/>
        <v>0</v>
      </c>
      <c r="DC19" s="44">
        <f t="shared" si="2"/>
        <v>0</v>
      </c>
    </row>
    <row r="20" spans="1:107" ht="15">
      <c r="A20" s="95"/>
      <c r="B20" s="22" t="s">
        <v>14</v>
      </c>
      <c r="C20" s="97" t="s">
        <v>70</v>
      </c>
      <c r="D20" s="49"/>
      <c r="E20" s="49"/>
      <c r="F20" s="49"/>
      <c r="G20" s="49"/>
      <c r="H20" s="49"/>
      <c r="I20" s="49"/>
      <c r="J20" s="49"/>
      <c r="K20" s="49"/>
      <c r="L20" s="49"/>
      <c r="M20" s="49"/>
      <c r="N20" s="49"/>
      <c r="O20" s="44">
        <f t="shared" si="3"/>
        <v>0</v>
      </c>
      <c r="P20" s="44"/>
      <c r="Q20" s="49"/>
      <c r="R20" s="49"/>
      <c r="S20" s="49"/>
      <c r="T20" s="44">
        <f t="shared" si="4"/>
        <v>0</v>
      </c>
      <c r="U20" s="49"/>
      <c r="V20" s="49"/>
      <c r="W20" s="49"/>
      <c r="X20" s="49"/>
      <c r="Y20" s="49"/>
      <c r="Z20" s="44">
        <f t="shared" si="5"/>
        <v>0</v>
      </c>
      <c r="AA20" s="44">
        <f t="shared" si="6"/>
        <v>0</v>
      </c>
      <c r="AB20" s="43"/>
      <c r="AC20" s="49"/>
      <c r="AD20" s="49"/>
      <c r="AE20" s="49">
        <v>1</v>
      </c>
      <c r="AF20" s="49">
        <v>1</v>
      </c>
      <c r="AG20" s="49">
        <v>1</v>
      </c>
      <c r="AH20" s="44">
        <f t="shared" si="7"/>
        <v>3</v>
      </c>
      <c r="AI20" s="49"/>
      <c r="AJ20" s="49"/>
      <c r="AK20" s="49"/>
      <c r="AL20" s="49"/>
      <c r="AM20" s="49"/>
      <c r="AN20" s="44">
        <f t="shared" si="8"/>
        <v>0</v>
      </c>
      <c r="AO20" s="49"/>
      <c r="AP20" s="49"/>
      <c r="AQ20" s="49"/>
      <c r="AR20" s="49"/>
      <c r="AS20" s="49"/>
      <c r="AT20" s="44">
        <f t="shared" si="9"/>
        <v>0</v>
      </c>
      <c r="AU20" s="49"/>
      <c r="AV20" s="49"/>
      <c r="AW20" s="49"/>
      <c r="AX20" s="49"/>
      <c r="AY20" s="49"/>
      <c r="AZ20" s="44">
        <f t="shared" si="10"/>
        <v>0</v>
      </c>
      <c r="BA20" s="44">
        <f t="shared" si="11"/>
        <v>3</v>
      </c>
      <c r="BB20" s="43"/>
      <c r="BC20" s="49">
        <v>1</v>
      </c>
      <c r="BD20" s="49"/>
      <c r="BE20" s="49"/>
      <c r="BF20" s="49"/>
      <c r="BG20" s="49"/>
      <c r="BH20" s="49"/>
      <c r="BI20" s="44">
        <f t="shared" si="12"/>
        <v>1</v>
      </c>
      <c r="BJ20" s="49"/>
      <c r="BK20" s="49"/>
      <c r="BL20" s="49"/>
      <c r="BM20" s="49"/>
      <c r="BN20" s="49"/>
      <c r="BO20" s="49"/>
      <c r="BP20" s="44">
        <f t="shared" si="13"/>
        <v>0</v>
      </c>
      <c r="BQ20" s="49"/>
      <c r="BR20" s="49"/>
      <c r="BS20" s="49"/>
      <c r="BT20" s="49"/>
      <c r="BU20" s="49"/>
      <c r="BV20" s="44">
        <f t="shared" si="14"/>
        <v>0</v>
      </c>
      <c r="BW20" s="49"/>
      <c r="BX20" s="49"/>
      <c r="BY20" s="49"/>
      <c r="BZ20" s="49"/>
      <c r="CA20" s="49"/>
      <c r="CB20" s="44">
        <f t="shared" si="0"/>
        <v>0</v>
      </c>
      <c r="CC20" s="44">
        <f t="shared" si="1"/>
        <v>1</v>
      </c>
      <c r="CD20" s="43"/>
      <c r="CE20" s="49"/>
      <c r="CF20" s="44">
        <f t="shared" si="15"/>
        <v>0</v>
      </c>
      <c r="CG20" s="44"/>
      <c r="CH20" s="49"/>
      <c r="CI20" s="49"/>
      <c r="CJ20" s="49"/>
      <c r="CK20" s="44">
        <f t="shared" si="16"/>
        <v>0</v>
      </c>
      <c r="CL20" s="49"/>
      <c r="CM20" s="49"/>
      <c r="CN20" s="49"/>
      <c r="CO20" s="49"/>
      <c r="CP20" s="49"/>
      <c r="CQ20" s="49"/>
      <c r="CR20" s="49"/>
      <c r="CS20" s="49"/>
      <c r="CT20" s="49"/>
      <c r="CU20" s="49"/>
      <c r="CV20" s="49"/>
      <c r="CW20" s="49"/>
      <c r="CX20" s="49"/>
      <c r="CY20" s="49"/>
      <c r="CZ20" s="49"/>
      <c r="DA20" s="49"/>
      <c r="DB20" s="44">
        <f t="shared" si="17"/>
        <v>0</v>
      </c>
      <c r="DC20" s="44">
        <f t="shared" si="2"/>
        <v>0</v>
      </c>
    </row>
    <row r="21" spans="1:107" ht="15.75" customHeight="1">
      <c r="A21" s="50"/>
      <c r="B21" s="22" t="s">
        <v>15</v>
      </c>
      <c r="C21" s="97" t="s">
        <v>73</v>
      </c>
      <c r="D21" s="49"/>
      <c r="E21" s="49"/>
      <c r="F21" s="49">
        <v>0.5</v>
      </c>
      <c r="G21" s="49">
        <v>0.5</v>
      </c>
      <c r="H21" s="49">
        <v>0.5</v>
      </c>
      <c r="I21" s="49">
        <v>0.5</v>
      </c>
      <c r="J21" s="49">
        <v>6</v>
      </c>
      <c r="K21" s="49">
        <v>6</v>
      </c>
      <c r="L21" s="49">
        <v>2.975</v>
      </c>
      <c r="M21" s="49">
        <v>2.5</v>
      </c>
      <c r="N21" s="49">
        <v>2.8249999999999997</v>
      </c>
      <c r="O21" s="44">
        <f t="shared" si="3"/>
        <v>22.3</v>
      </c>
      <c r="P21" s="44"/>
      <c r="Q21" s="49"/>
      <c r="R21" s="49"/>
      <c r="S21" s="49"/>
      <c r="T21" s="44">
        <f t="shared" si="4"/>
        <v>0</v>
      </c>
      <c r="U21" s="49"/>
      <c r="V21" s="49"/>
      <c r="W21" s="49"/>
      <c r="X21" s="49"/>
      <c r="Y21" s="49"/>
      <c r="Z21" s="44">
        <f t="shared" si="5"/>
        <v>0</v>
      </c>
      <c r="AA21" s="44">
        <f t="shared" si="6"/>
        <v>22.3</v>
      </c>
      <c r="AB21" s="43"/>
      <c r="AC21" s="49">
        <v>2.3</v>
      </c>
      <c r="AD21" s="49">
        <v>2.3</v>
      </c>
      <c r="AE21" s="49">
        <v>2.3</v>
      </c>
      <c r="AF21" s="49">
        <v>2.29</v>
      </c>
      <c r="AG21" s="49">
        <v>3</v>
      </c>
      <c r="AH21" s="44">
        <f t="shared" si="7"/>
        <v>12.19</v>
      </c>
      <c r="AI21" s="49"/>
      <c r="AJ21" s="49"/>
      <c r="AK21" s="49"/>
      <c r="AL21" s="49"/>
      <c r="AM21" s="49"/>
      <c r="AN21" s="44">
        <f t="shared" si="8"/>
        <v>0</v>
      </c>
      <c r="AO21" s="49"/>
      <c r="AP21" s="49"/>
      <c r="AQ21" s="49"/>
      <c r="AR21" s="49"/>
      <c r="AS21" s="49"/>
      <c r="AT21" s="44">
        <f t="shared" si="9"/>
        <v>0</v>
      </c>
      <c r="AU21" s="49"/>
      <c r="AV21" s="49"/>
      <c r="AW21" s="49"/>
      <c r="AX21" s="49"/>
      <c r="AY21" s="49"/>
      <c r="AZ21" s="44">
        <f t="shared" si="10"/>
        <v>0</v>
      </c>
      <c r="BA21" s="44">
        <f t="shared" si="11"/>
        <v>12.19</v>
      </c>
      <c r="BB21" s="43"/>
      <c r="BC21" s="49">
        <v>3</v>
      </c>
      <c r="BD21" s="49"/>
      <c r="BE21" s="49"/>
      <c r="BF21" s="49"/>
      <c r="BG21" s="49"/>
      <c r="BH21" s="49">
        <v>12</v>
      </c>
      <c r="BI21" s="44">
        <f t="shared" si="12"/>
        <v>15</v>
      </c>
      <c r="BJ21" s="49"/>
      <c r="BK21" s="49"/>
      <c r="BL21" s="49"/>
      <c r="BM21" s="49"/>
      <c r="BN21" s="49"/>
      <c r="BO21" s="49"/>
      <c r="BP21" s="44">
        <f t="shared" si="13"/>
        <v>0</v>
      </c>
      <c r="BQ21" s="49"/>
      <c r="BR21" s="49"/>
      <c r="BS21" s="49"/>
      <c r="BT21" s="49"/>
      <c r="BU21" s="49"/>
      <c r="BV21" s="44">
        <f t="shared" si="14"/>
        <v>0</v>
      </c>
      <c r="BW21" s="49"/>
      <c r="BX21" s="49"/>
      <c r="BY21" s="49"/>
      <c r="BZ21" s="49"/>
      <c r="CA21" s="49"/>
      <c r="CB21" s="44">
        <f t="shared" si="0"/>
        <v>0</v>
      </c>
      <c r="CC21" s="44">
        <f t="shared" si="1"/>
        <v>15</v>
      </c>
      <c r="CD21" s="43"/>
      <c r="CE21" s="49"/>
      <c r="CF21" s="44">
        <f t="shared" si="15"/>
        <v>0</v>
      </c>
      <c r="CG21" s="44"/>
      <c r="CH21" s="49"/>
      <c r="CI21" s="49"/>
      <c r="CJ21" s="49"/>
      <c r="CK21" s="44">
        <f t="shared" si="16"/>
        <v>0</v>
      </c>
      <c r="CL21" s="49"/>
      <c r="CM21" s="49"/>
      <c r="CN21" s="49"/>
      <c r="CO21" s="49"/>
      <c r="CP21" s="49"/>
      <c r="CQ21" s="49"/>
      <c r="CR21" s="49"/>
      <c r="CS21" s="49"/>
      <c r="CT21" s="49"/>
      <c r="CU21" s="49"/>
      <c r="CV21" s="49"/>
      <c r="CW21" s="49"/>
      <c r="CX21" s="49"/>
      <c r="CY21" s="49"/>
      <c r="CZ21" s="49"/>
      <c r="DA21" s="49"/>
      <c r="DB21" s="44">
        <f t="shared" si="17"/>
        <v>0</v>
      </c>
      <c r="DC21" s="44">
        <f t="shared" si="2"/>
        <v>0</v>
      </c>
    </row>
    <row r="22" spans="1:107" ht="15.75" customHeight="1">
      <c r="A22" s="50"/>
      <c r="B22" s="153" t="s">
        <v>16</v>
      </c>
      <c r="C22" s="97" t="s">
        <v>73</v>
      </c>
      <c r="D22" s="49"/>
      <c r="E22" s="49"/>
      <c r="F22" s="49"/>
      <c r="G22" s="49"/>
      <c r="H22" s="49"/>
      <c r="I22" s="49"/>
      <c r="J22" s="49"/>
      <c r="K22" s="49"/>
      <c r="L22" s="49"/>
      <c r="M22" s="49"/>
      <c r="N22" s="49"/>
      <c r="O22" s="44">
        <f t="shared" si="3"/>
        <v>0</v>
      </c>
      <c r="P22" s="44"/>
      <c r="Q22" s="49"/>
      <c r="R22" s="49"/>
      <c r="S22" s="49"/>
      <c r="T22" s="44">
        <f t="shared" si="4"/>
        <v>0</v>
      </c>
      <c r="U22" s="49">
        <v>2.88</v>
      </c>
      <c r="V22" s="49">
        <v>5.76</v>
      </c>
      <c r="W22" s="49">
        <v>24.816</v>
      </c>
      <c r="X22" s="49">
        <v>25.026</v>
      </c>
      <c r="Y22" s="49">
        <v>25.026</v>
      </c>
      <c r="Z22" s="44">
        <f t="shared" si="5"/>
        <v>83.508</v>
      </c>
      <c r="AA22" s="44">
        <f t="shared" si="6"/>
        <v>83.508</v>
      </c>
      <c r="AB22" s="41"/>
      <c r="AC22" s="49"/>
      <c r="AD22" s="49"/>
      <c r="AE22" s="49"/>
      <c r="AF22" s="49"/>
      <c r="AG22" s="49"/>
      <c r="AH22" s="44">
        <f t="shared" si="7"/>
        <v>0</v>
      </c>
      <c r="AI22" s="49"/>
      <c r="AJ22" s="49"/>
      <c r="AK22" s="49"/>
      <c r="AL22" s="49"/>
      <c r="AM22" s="49"/>
      <c r="AN22" s="44">
        <f t="shared" si="8"/>
        <v>0</v>
      </c>
      <c r="AO22" s="49"/>
      <c r="AP22" s="49"/>
      <c r="AQ22" s="49"/>
      <c r="AR22" s="49"/>
      <c r="AS22" s="49"/>
      <c r="AT22" s="44">
        <f t="shared" si="9"/>
        <v>0</v>
      </c>
      <c r="AU22" s="49">
        <v>26.675</v>
      </c>
      <c r="AV22" s="49">
        <v>26.675</v>
      </c>
      <c r="AW22" s="49">
        <v>26.8125</v>
      </c>
      <c r="AX22" s="49">
        <v>26.81290116</v>
      </c>
      <c r="AY22" s="49">
        <v>26.8125</v>
      </c>
      <c r="AZ22" s="44">
        <f t="shared" si="10"/>
        <v>133.78790116</v>
      </c>
      <c r="BA22" s="44">
        <f t="shared" si="11"/>
        <v>133.78790116</v>
      </c>
      <c r="BB22" s="41"/>
      <c r="BC22" s="49">
        <v>4</v>
      </c>
      <c r="BD22" s="49">
        <v>12</v>
      </c>
      <c r="BE22" s="49">
        <v>28</v>
      </c>
      <c r="BF22" s="49">
        <v>28</v>
      </c>
      <c r="BG22" s="49">
        <v>28</v>
      </c>
      <c r="BH22" s="49"/>
      <c r="BI22" s="44">
        <f t="shared" si="12"/>
        <v>100</v>
      </c>
      <c r="BJ22" s="49"/>
      <c r="BK22" s="49"/>
      <c r="BL22" s="49"/>
      <c r="BM22" s="49"/>
      <c r="BN22" s="49"/>
      <c r="BO22" s="49"/>
      <c r="BP22" s="44">
        <f t="shared" si="13"/>
        <v>0</v>
      </c>
      <c r="BQ22" s="49"/>
      <c r="BR22" s="49"/>
      <c r="BS22" s="49"/>
      <c r="BT22" s="49"/>
      <c r="BU22" s="49"/>
      <c r="BV22" s="44">
        <f t="shared" si="14"/>
        <v>0</v>
      </c>
      <c r="BW22" s="49">
        <v>26.8125</v>
      </c>
      <c r="BX22" s="49">
        <v>27.0875</v>
      </c>
      <c r="BY22" s="49">
        <v>27.5</v>
      </c>
      <c r="BZ22" s="49">
        <v>27.5</v>
      </c>
      <c r="CA22" s="49">
        <v>27.5</v>
      </c>
      <c r="CB22" s="44">
        <f t="shared" si="0"/>
        <v>136.4</v>
      </c>
      <c r="CC22" s="44">
        <f t="shared" si="1"/>
        <v>236.4</v>
      </c>
      <c r="CD22" s="41"/>
      <c r="CE22" s="49"/>
      <c r="CF22" s="44">
        <f t="shared" si="15"/>
        <v>0</v>
      </c>
      <c r="CG22" s="44"/>
      <c r="CH22" s="49"/>
      <c r="CI22" s="49"/>
      <c r="CJ22" s="49"/>
      <c r="CK22" s="44">
        <f t="shared" si="16"/>
        <v>0</v>
      </c>
      <c r="CL22" s="49">
        <v>27.5</v>
      </c>
      <c r="CM22" s="49">
        <v>27.5</v>
      </c>
      <c r="CN22" s="49">
        <v>27.5</v>
      </c>
      <c r="CO22" s="49">
        <v>27.5</v>
      </c>
      <c r="CP22" s="49">
        <v>27.5</v>
      </c>
      <c r="CQ22" s="49">
        <v>0</v>
      </c>
      <c r="CR22" s="49">
        <v>0</v>
      </c>
      <c r="CS22" s="49">
        <v>0</v>
      </c>
      <c r="CT22" s="49">
        <v>0</v>
      </c>
      <c r="CU22" s="49">
        <v>0</v>
      </c>
      <c r="CV22" s="49"/>
      <c r="CW22" s="49"/>
      <c r="CX22" s="49"/>
      <c r="CY22" s="49"/>
      <c r="CZ22" s="49"/>
      <c r="DA22" s="49"/>
      <c r="DB22" s="44">
        <f t="shared" si="17"/>
        <v>137.5</v>
      </c>
      <c r="DC22" s="44">
        <f t="shared" si="2"/>
        <v>137.5</v>
      </c>
    </row>
    <row r="23" spans="1:107" ht="15.75" customHeight="1">
      <c r="A23" s="50"/>
      <c r="B23" s="154"/>
      <c r="C23" s="97" t="s">
        <v>70</v>
      </c>
      <c r="D23" s="49"/>
      <c r="E23" s="49"/>
      <c r="F23" s="49"/>
      <c r="G23" s="49"/>
      <c r="H23" s="49"/>
      <c r="I23" s="49"/>
      <c r="J23" s="49"/>
      <c r="K23" s="49"/>
      <c r="L23" s="49"/>
      <c r="M23" s="49"/>
      <c r="N23" s="49"/>
      <c r="O23" s="44">
        <f>SUM(D23:N23)</f>
        <v>0</v>
      </c>
      <c r="P23" s="44"/>
      <c r="Q23" s="49">
        <v>50.21583432</v>
      </c>
      <c r="R23" s="49">
        <v>55.7</v>
      </c>
      <c r="S23" s="49">
        <v>52.306982</v>
      </c>
      <c r="T23" s="44">
        <f>SUM(Q23:S23)</f>
        <v>158.22281632</v>
      </c>
      <c r="U23" s="49"/>
      <c r="V23" s="49"/>
      <c r="W23" s="49"/>
      <c r="X23" s="49"/>
      <c r="Y23" s="49"/>
      <c r="Z23" s="44">
        <f>SUM(U23:Y23)</f>
        <v>0</v>
      </c>
      <c r="AA23" s="44">
        <f>SUM(O23,P23,T23,Z23)</f>
        <v>158.22281632</v>
      </c>
      <c r="AB23" s="41"/>
      <c r="AC23" s="49"/>
      <c r="AD23" s="49"/>
      <c r="AE23" s="49"/>
      <c r="AF23" s="49"/>
      <c r="AG23" s="49"/>
      <c r="AH23" s="44">
        <f>SUM(AC23:AG23)</f>
        <v>0</v>
      </c>
      <c r="AI23" s="49"/>
      <c r="AJ23" s="49"/>
      <c r="AK23" s="49"/>
      <c r="AL23" s="49"/>
      <c r="AM23" s="49"/>
      <c r="AN23" s="44">
        <f>SUM(AI23:AM23)</f>
        <v>0</v>
      </c>
      <c r="AO23" s="49">
        <v>52.415168</v>
      </c>
      <c r="AP23" s="49">
        <v>52.696072</v>
      </c>
      <c r="AQ23" s="49">
        <v>53.170572</v>
      </c>
      <c r="AR23" s="49">
        <v>53.648868</v>
      </c>
      <c r="AS23" s="49">
        <v>54.324556</v>
      </c>
      <c r="AT23" s="44">
        <f>SUM(AO23:AS23)</f>
        <v>266.25523599999997</v>
      </c>
      <c r="AU23" s="49"/>
      <c r="AV23" s="49"/>
      <c r="AW23" s="49"/>
      <c r="AX23" s="49"/>
      <c r="AY23" s="49"/>
      <c r="AZ23" s="44">
        <f>SUM(AU23:AY23)</f>
        <v>0</v>
      </c>
      <c r="BA23" s="44">
        <f>SUM(AH23,AN23,AT23,AZ23)</f>
        <v>266.25523599999997</v>
      </c>
      <c r="BB23" s="41"/>
      <c r="BC23" s="49"/>
      <c r="BD23" s="49"/>
      <c r="BE23" s="49"/>
      <c r="BF23" s="49"/>
      <c r="BG23" s="49"/>
      <c r="BH23" s="49"/>
      <c r="BI23" s="44">
        <f>SUM(BC23:BH23)</f>
        <v>0</v>
      </c>
      <c r="BJ23" s="49"/>
      <c r="BK23" s="49"/>
      <c r="BL23" s="49"/>
      <c r="BM23" s="49"/>
      <c r="BN23" s="49"/>
      <c r="BO23" s="49"/>
      <c r="BP23" s="44">
        <f>SUM(BJ23:BO23)</f>
        <v>0</v>
      </c>
      <c r="BQ23" s="49">
        <v>54.495376</v>
      </c>
      <c r="BR23" s="49">
        <v>54.666196</v>
      </c>
      <c r="BS23" s="49">
        <v>54.837016</v>
      </c>
      <c r="BT23" s="49">
        <v>46.52335968</v>
      </c>
      <c r="BU23" s="49">
        <v>0</v>
      </c>
      <c r="BV23" s="44">
        <f>SUM(BQ23:BU23)</f>
        <v>210.52194768</v>
      </c>
      <c r="BW23" s="49"/>
      <c r="BX23" s="49"/>
      <c r="BY23" s="49"/>
      <c r="BZ23" s="49"/>
      <c r="CA23" s="49"/>
      <c r="CB23" s="44">
        <f t="shared" si="0"/>
        <v>0</v>
      </c>
      <c r="CC23" s="44">
        <f t="shared" si="1"/>
        <v>210.52194768</v>
      </c>
      <c r="CD23" s="41"/>
      <c r="CE23" s="49"/>
      <c r="CF23" s="44">
        <f t="shared" si="15"/>
        <v>0</v>
      </c>
      <c r="CG23" s="44"/>
      <c r="CH23" s="49">
        <v>0</v>
      </c>
      <c r="CI23" s="49">
        <v>0</v>
      </c>
      <c r="CJ23" s="49">
        <v>0</v>
      </c>
      <c r="CK23" s="44">
        <f t="shared" si="16"/>
        <v>0</v>
      </c>
      <c r="CL23" s="49"/>
      <c r="CM23" s="49"/>
      <c r="CN23" s="49"/>
      <c r="CO23" s="49"/>
      <c r="CP23" s="49"/>
      <c r="CQ23" s="49"/>
      <c r="CR23" s="49"/>
      <c r="CS23" s="49"/>
      <c r="CT23" s="49"/>
      <c r="CU23" s="49"/>
      <c r="CV23" s="49"/>
      <c r="CW23" s="49"/>
      <c r="CX23" s="49"/>
      <c r="CY23" s="49"/>
      <c r="CZ23" s="49"/>
      <c r="DA23" s="49"/>
      <c r="DB23" s="44">
        <f t="shared" si="17"/>
        <v>0</v>
      </c>
      <c r="DC23" s="44">
        <f t="shared" si="2"/>
        <v>0</v>
      </c>
    </row>
    <row r="24" spans="1:107" ht="15.75" customHeight="1">
      <c r="A24" s="50"/>
      <c r="B24" s="22" t="s">
        <v>17</v>
      </c>
      <c r="C24" s="97" t="s">
        <v>70</v>
      </c>
      <c r="D24" s="49"/>
      <c r="E24" s="49"/>
      <c r="F24" s="49"/>
      <c r="G24" s="49"/>
      <c r="H24" s="49"/>
      <c r="I24" s="49"/>
      <c r="J24" s="49"/>
      <c r="K24" s="49"/>
      <c r="L24" s="49"/>
      <c r="M24" s="49"/>
      <c r="N24" s="49"/>
      <c r="O24" s="44">
        <f t="shared" si="3"/>
        <v>0</v>
      </c>
      <c r="P24" s="44"/>
      <c r="Q24" s="49"/>
      <c r="R24" s="49"/>
      <c r="S24" s="49"/>
      <c r="T24" s="44">
        <f t="shared" si="4"/>
        <v>0</v>
      </c>
      <c r="U24" s="49"/>
      <c r="V24" s="49"/>
      <c r="W24" s="49"/>
      <c r="X24" s="49"/>
      <c r="Y24" s="49"/>
      <c r="Z24" s="44">
        <f t="shared" si="5"/>
        <v>0</v>
      </c>
      <c r="AA24" s="44">
        <f t="shared" si="6"/>
        <v>0</v>
      </c>
      <c r="AB24" s="43"/>
      <c r="AC24" s="49">
        <v>9.347826</v>
      </c>
      <c r="AD24" s="49">
        <v>9.067392</v>
      </c>
      <c r="AE24" s="49">
        <v>9.067392</v>
      </c>
      <c r="AF24" s="49">
        <v>8.684463</v>
      </c>
      <c r="AG24" s="49">
        <v>17.550746</v>
      </c>
      <c r="AH24" s="44">
        <f t="shared" si="7"/>
        <v>53.717819000000006</v>
      </c>
      <c r="AI24" s="49"/>
      <c r="AJ24" s="49"/>
      <c r="AK24" s="49"/>
      <c r="AL24" s="49"/>
      <c r="AM24" s="49"/>
      <c r="AN24" s="44">
        <f t="shared" si="8"/>
        <v>0</v>
      </c>
      <c r="AO24" s="49"/>
      <c r="AP24" s="49"/>
      <c r="AQ24" s="49"/>
      <c r="AR24" s="49"/>
      <c r="AS24" s="49"/>
      <c r="AT24" s="44">
        <f t="shared" si="9"/>
        <v>0</v>
      </c>
      <c r="AU24" s="49"/>
      <c r="AV24" s="49"/>
      <c r="AW24" s="49"/>
      <c r="AX24" s="49"/>
      <c r="AY24" s="49"/>
      <c r="AZ24" s="44">
        <f t="shared" si="10"/>
        <v>0</v>
      </c>
      <c r="BA24" s="44">
        <f t="shared" si="11"/>
        <v>53.717819000000006</v>
      </c>
      <c r="BB24" s="43"/>
      <c r="BC24" s="49">
        <v>18.744266</v>
      </c>
      <c r="BD24" s="49">
        <v>19</v>
      </c>
      <c r="BE24" s="49"/>
      <c r="BF24" s="49"/>
      <c r="BG24" s="49"/>
      <c r="BH24" s="49">
        <v>57</v>
      </c>
      <c r="BI24" s="44">
        <f t="shared" si="12"/>
        <v>94.744266</v>
      </c>
      <c r="BJ24" s="49"/>
      <c r="BK24" s="49"/>
      <c r="BL24" s="49"/>
      <c r="BM24" s="49"/>
      <c r="BN24" s="49"/>
      <c r="BO24" s="49"/>
      <c r="BP24" s="44">
        <f t="shared" si="13"/>
        <v>0</v>
      </c>
      <c r="BQ24" s="49"/>
      <c r="BR24" s="49"/>
      <c r="BS24" s="49"/>
      <c r="BT24" s="49"/>
      <c r="BU24" s="49"/>
      <c r="BV24" s="44">
        <f t="shared" si="14"/>
        <v>0</v>
      </c>
      <c r="BW24" s="49"/>
      <c r="BX24" s="49"/>
      <c r="BY24" s="49"/>
      <c r="BZ24" s="49"/>
      <c r="CA24" s="49"/>
      <c r="CB24" s="44">
        <f t="shared" si="0"/>
        <v>0</v>
      </c>
      <c r="CC24" s="44">
        <f t="shared" si="1"/>
        <v>94.744266</v>
      </c>
      <c r="CD24" s="43"/>
      <c r="CE24" s="49"/>
      <c r="CF24" s="44">
        <f t="shared" si="15"/>
        <v>0</v>
      </c>
      <c r="CG24" s="44"/>
      <c r="CH24" s="49"/>
      <c r="CI24" s="49"/>
      <c r="CJ24" s="49"/>
      <c r="CK24" s="44">
        <f t="shared" si="16"/>
        <v>0</v>
      </c>
      <c r="CL24" s="49"/>
      <c r="CM24" s="49"/>
      <c r="CN24" s="49"/>
      <c r="CO24" s="49"/>
      <c r="CP24" s="49"/>
      <c r="CQ24" s="49"/>
      <c r="CR24" s="49"/>
      <c r="CS24" s="49"/>
      <c r="CT24" s="49"/>
      <c r="CU24" s="49"/>
      <c r="CV24" s="49"/>
      <c r="CW24" s="49"/>
      <c r="CX24" s="49"/>
      <c r="CY24" s="49"/>
      <c r="CZ24" s="49"/>
      <c r="DA24" s="49"/>
      <c r="DB24" s="44">
        <f t="shared" si="17"/>
        <v>0</v>
      </c>
      <c r="DC24" s="44">
        <f t="shared" si="2"/>
        <v>0</v>
      </c>
    </row>
    <row r="25" spans="1:107" ht="15.75" customHeight="1">
      <c r="A25" s="50"/>
      <c r="B25" s="22" t="s">
        <v>67</v>
      </c>
      <c r="C25" s="97" t="s">
        <v>70</v>
      </c>
      <c r="D25" s="49"/>
      <c r="E25" s="49"/>
      <c r="F25" s="49"/>
      <c r="G25" s="49"/>
      <c r="H25" s="49"/>
      <c r="I25" s="49"/>
      <c r="J25" s="49"/>
      <c r="K25" s="49"/>
      <c r="L25" s="49"/>
      <c r="M25" s="49"/>
      <c r="N25" s="49"/>
      <c r="O25" s="44">
        <f>SUM(D25:N25)</f>
        <v>0</v>
      </c>
      <c r="P25" s="44"/>
      <c r="Q25" s="49"/>
      <c r="R25" s="49"/>
      <c r="S25" s="49"/>
      <c r="T25" s="44">
        <f>SUM(Q25:S25)</f>
        <v>0</v>
      </c>
      <c r="U25" s="49"/>
      <c r="V25" s="49"/>
      <c r="W25" s="49"/>
      <c r="X25" s="49"/>
      <c r="Y25" s="49"/>
      <c r="Z25" s="44">
        <f>SUM(U25:Y25)</f>
        <v>0</v>
      </c>
      <c r="AA25" s="44">
        <f>SUM(O25,P25,T25,Z25)</f>
        <v>0</v>
      </c>
      <c r="AB25" s="43"/>
      <c r="AC25" s="49"/>
      <c r="AD25" s="49"/>
      <c r="AE25" s="49"/>
      <c r="AF25" s="49"/>
      <c r="AG25" s="49"/>
      <c r="AH25" s="44">
        <f>SUM(AC25:AG25)</f>
        <v>0</v>
      </c>
      <c r="AI25" s="49"/>
      <c r="AJ25" s="49"/>
      <c r="AK25" s="49"/>
      <c r="AL25" s="49"/>
      <c r="AM25" s="49"/>
      <c r="AN25" s="44">
        <f>SUM(AI25:AM25)</f>
        <v>0</v>
      </c>
      <c r="AO25" s="49"/>
      <c r="AP25" s="49"/>
      <c r="AQ25" s="49"/>
      <c r="AR25" s="49"/>
      <c r="AS25" s="49"/>
      <c r="AT25" s="44">
        <f>SUM(AO25:AS25)</f>
        <v>0</v>
      </c>
      <c r="AU25" s="49"/>
      <c r="AV25" s="49"/>
      <c r="AW25" s="49"/>
      <c r="AX25" s="49"/>
      <c r="AY25" s="49"/>
      <c r="AZ25" s="44">
        <f>SUM(AU25:AY25)</f>
        <v>0</v>
      </c>
      <c r="BA25" s="44">
        <f t="shared" si="11"/>
        <v>0</v>
      </c>
      <c r="BB25" s="43"/>
      <c r="BC25" s="49">
        <v>2.5</v>
      </c>
      <c r="BD25" s="49">
        <v>5</v>
      </c>
      <c r="BE25" s="49">
        <v>5</v>
      </c>
      <c r="BF25" s="49">
        <v>5</v>
      </c>
      <c r="BG25" s="49">
        <v>5</v>
      </c>
      <c r="BH25" s="49"/>
      <c r="BI25" s="44">
        <f>SUM(BC25:BH25)</f>
        <v>22.5</v>
      </c>
      <c r="BJ25" s="49"/>
      <c r="BK25" s="49"/>
      <c r="BL25" s="49"/>
      <c r="BM25" s="49"/>
      <c r="BN25" s="49"/>
      <c r="BO25" s="49"/>
      <c r="BP25" s="44">
        <f>SUM(BJ25:BO25)</f>
        <v>0</v>
      </c>
      <c r="BQ25" s="49"/>
      <c r="BR25" s="49"/>
      <c r="BS25" s="49"/>
      <c r="BT25" s="49"/>
      <c r="BU25" s="49"/>
      <c r="BV25" s="44">
        <f>SUM(BQ25:BU25)</f>
        <v>0</v>
      </c>
      <c r="BW25" s="49"/>
      <c r="BX25" s="49"/>
      <c r="BY25" s="49"/>
      <c r="BZ25" s="49"/>
      <c r="CA25" s="49"/>
      <c r="CB25" s="44">
        <f t="shared" si="0"/>
        <v>0</v>
      </c>
      <c r="CC25" s="44">
        <f t="shared" si="1"/>
        <v>22.5</v>
      </c>
      <c r="CD25" s="43"/>
      <c r="CE25" s="49">
        <v>2.5</v>
      </c>
      <c r="CF25" s="44">
        <f t="shared" si="15"/>
        <v>2.5</v>
      </c>
      <c r="CG25" s="44"/>
      <c r="CH25" s="49"/>
      <c r="CI25" s="49"/>
      <c r="CJ25" s="49"/>
      <c r="CK25" s="44">
        <f t="shared" si="16"/>
        <v>0</v>
      </c>
      <c r="CL25" s="49"/>
      <c r="CM25" s="49"/>
      <c r="CN25" s="49"/>
      <c r="CO25" s="49"/>
      <c r="CP25" s="49"/>
      <c r="CQ25" s="49"/>
      <c r="CR25" s="49"/>
      <c r="CS25" s="49"/>
      <c r="CT25" s="49"/>
      <c r="CU25" s="49"/>
      <c r="CV25" s="49"/>
      <c r="CW25" s="49"/>
      <c r="CX25" s="49"/>
      <c r="CY25" s="49"/>
      <c r="CZ25" s="49"/>
      <c r="DA25" s="49"/>
      <c r="DB25" s="44">
        <f t="shared" si="17"/>
        <v>0</v>
      </c>
      <c r="DC25" s="44">
        <f t="shared" si="2"/>
        <v>2.5</v>
      </c>
    </row>
    <row r="26" spans="1:107" ht="15">
      <c r="A26" s="50"/>
      <c r="B26" s="22" t="s">
        <v>18</v>
      </c>
      <c r="C26" s="97" t="s">
        <v>73</v>
      </c>
      <c r="D26" s="49"/>
      <c r="E26" s="49"/>
      <c r="F26" s="49"/>
      <c r="G26" s="49"/>
      <c r="H26" s="49"/>
      <c r="I26" s="49">
        <v>0.5</v>
      </c>
      <c r="J26" s="49">
        <v>1</v>
      </c>
      <c r="K26" s="49">
        <v>0.59</v>
      </c>
      <c r="L26" s="49">
        <v>0.9</v>
      </c>
      <c r="M26" s="49">
        <v>0.9</v>
      </c>
      <c r="N26" s="49">
        <v>0.82</v>
      </c>
      <c r="O26" s="44">
        <f t="shared" si="3"/>
        <v>4.71</v>
      </c>
      <c r="P26" s="44"/>
      <c r="Q26" s="49"/>
      <c r="R26" s="49"/>
      <c r="S26" s="49"/>
      <c r="T26" s="44">
        <f t="shared" si="4"/>
        <v>0</v>
      </c>
      <c r="U26" s="49"/>
      <c r="V26" s="49"/>
      <c r="W26" s="49"/>
      <c r="X26" s="49"/>
      <c r="Y26" s="49"/>
      <c r="Z26" s="44">
        <f t="shared" si="5"/>
        <v>0</v>
      </c>
      <c r="AA26" s="44">
        <f t="shared" si="6"/>
        <v>4.71</v>
      </c>
      <c r="AB26" s="43"/>
      <c r="AC26" s="49">
        <v>0.82</v>
      </c>
      <c r="AD26" s="49">
        <v>0.82</v>
      </c>
      <c r="AE26" s="49">
        <v>0.82</v>
      </c>
      <c r="AF26" s="49">
        <v>0.82</v>
      </c>
      <c r="AG26" s="49">
        <v>0.82</v>
      </c>
      <c r="AH26" s="44">
        <f t="shared" si="7"/>
        <v>4.1</v>
      </c>
      <c r="AI26" s="49"/>
      <c r="AJ26" s="49"/>
      <c r="AK26" s="49"/>
      <c r="AL26" s="49"/>
      <c r="AM26" s="49"/>
      <c r="AN26" s="44">
        <f t="shared" si="8"/>
        <v>0</v>
      </c>
      <c r="AO26" s="49"/>
      <c r="AP26" s="49"/>
      <c r="AQ26" s="49"/>
      <c r="AR26" s="49"/>
      <c r="AS26" s="49"/>
      <c r="AT26" s="44">
        <f t="shared" si="9"/>
        <v>0</v>
      </c>
      <c r="AU26" s="49"/>
      <c r="AV26" s="49"/>
      <c r="AW26" s="49"/>
      <c r="AX26" s="49"/>
      <c r="AY26" s="49"/>
      <c r="AZ26" s="44">
        <f t="shared" si="10"/>
        <v>0</v>
      </c>
      <c r="BA26" s="44">
        <f t="shared" si="11"/>
        <v>4.1</v>
      </c>
      <c r="BB26" s="43"/>
      <c r="BC26" s="49">
        <v>0.82</v>
      </c>
      <c r="BD26" s="49">
        <v>0.82</v>
      </c>
      <c r="BE26" s="49">
        <v>0.82</v>
      </c>
      <c r="BF26" s="49">
        <v>0.82</v>
      </c>
      <c r="BG26" s="49">
        <v>0.82</v>
      </c>
      <c r="BH26" s="49"/>
      <c r="BI26" s="44">
        <f t="shared" si="12"/>
        <v>4.1</v>
      </c>
      <c r="BJ26" s="49"/>
      <c r="BK26" s="49"/>
      <c r="BL26" s="49"/>
      <c r="BM26" s="49"/>
      <c r="BN26" s="49"/>
      <c r="BO26" s="49"/>
      <c r="BP26" s="44">
        <f t="shared" si="13"/>
        <v>0</v>
      </c>
      <c r="BQ26" s="49"/>
      <c r="BR26" s="49"/>
      <c r="BS26" s="49"/>
      <c r="BT26" s="49"/>
      <c r="BU26" s="49"/>
      <c r="BV26" s="44">
        <f t="shared" si="14"/>
        <v>0</v>
      </c>
      <c r="BW26" s="49"/>
      <c r="BX26" s="49"/>
      <c r="BY26" s="49"/>
      <c r="BZ26" s="49"/>
      <c r="CA26" s="49"/>
      <c r="CB26" s="44">
        <f t="shared" si="0"/>
        <v>0</v>
      </c>
      <c r="CC26" s="44">
        <f t="shared" si="1"/>
        <v>4.1</v>
      </c>
      <c r="CD26" s="43"/>
      <c r="CE26" s="49"/>
      <c r="CF26" s="44">
        <f t="shared" si="15"/>
        <v>0</v>
      </c>
      <c r="CG26" s="44"/>
      <c r="CH26" s="49"/>
      <c r="CI26" s="49"/>
      <c r="CJ26" s="49"/>
      <c r="CK26" s="44">
        <f t="shared" si="16"/>
        <v>0</v>
      </c>
      <c r="CL26" s="49"/>
      <c r="CM26" s="49"/>
      <c r="CN26" s="49"/>
      <c r="CO26" s="49"/>
      <c r="CP26" s="49"/>
      <c r="CQ26" s="49"/>
      <c r="CR26" s="49"/>
      <c r="CS26" s="49"/>
      <c r="CT26" s="49"/>
      <c r="CU26" s="49"/>
      <c r="CV26" s="49"/>
      <c r="CW26" s="49"/>
      <c r="CX26" s="49"/>
      <c r="CY26" s="49"/>
      <c r="CZ26" s="49"/>
      <c r="DA26" s="49"/>
      <c r="DB26" s="44">
        <f t="shared" si="17"/>
        <v>0</v>
      </c>
      <c r="DC26" s="44">
        <f t="shared" si="2"/>
        <v>0</v>
      </c>
    </row>
    <row r="27" spans="1:108" ht="15">
      <c r="A27" s="50"/>
      <c r="B27" s="22" t="s">
        <v>130</v>
      </c>
      <c r="C27" s="97" t="s">
        <v>73</v>
      </c>
      <c r="D27" s="49"/>
      <c r="E27" s="49"/>
      <c r="F27" s="49"/>
      <c r="G27" s="49"/>
      <c r="H27" s="49"/>
      <c r="I27" s="49"/>
      <c r="J27" s="49"/>
      <c r="K27" s="49"/>
      <c r="L27" s="49"/>
      <c r="M27" s="49"/>
      <c r="N27" s="49"/>
      <c r="O27" s="44">
        <f t="shared" si="3"/>
        <v>0</v>
      </c>
      <c r="P27" s="44"/>
      <c r="Q27" s="49"/>
      <c r="R27" s="49"/>
      <c r="S27" s="49"/>
      <c r="T27" s="44">
        <f t="shared" si="4"/>
        <v>0</v>
      </c>
      <c r="U27" s="49"/>
      <c r="V27" s="49"/>
      <c r="W27" s="49"/>
      <c r="X27" s="49"/>
      <c r="Y27" s="49"/>
      <c r="Z27" s="44">
        <f t="shared" si="5"/>
        <v>0</v>
      </c>
      <c r="AA27" s="44">
        <f t="shared" si="6"/>
        <v>0</v>
      </c>
      <c r="AB27" s="43"/>
      <c r="AC27" s="49"/>
      <c r="AD27" s="49"/>
      <c r="AE27" s="49"/>
      <c r="AF27" s="49"/>
      <c r="AG27" s="49"/>
      <c r="AH27" s="44">
        <f t="shared" si="7"/>
        <v>0</v>
      </c>
      <c r="AI27" s="49"/>
      <c r="AJ27" s="49"/>
      <c r="AK27" s="49"/>
      <c r="AL27" s="49"/>
      <c r="AM27" s="49"/>
      <c r="AN27" s="44">
        <f t="shared" si="8"/>
        <v>0</v>
      </c>
      <c r="AO27" s="49"/>
      <c r="AP27" s="49"/>
      <c r="AQ27" s="49"/>
      <c r="AR27" s="49"/>
      <c r="AS27" s="49"/>
      <c r="AT27" s="44">
        <f t="shared" si="9"/>
        <v>0</v>
      </c>
      <c r="AU27" s="49"/>
      <c r="AV27" s="49"/>
      <c r="AW27" s="49"/>
      <c r="AX27" s="49"/>
      <c r="AY27" s="49"/>
      <c r="AZ27" s="44">
        <f t="shared" si="10"/>
        <v>0</v>
      </c>
      <c r="BA27" s="44">
        <f t="shared" si="11"/>
        <v>0</v>
      </c>
      <c r="BB27" s="43"/>
      <c r="BC27" s="49"/>
      <c r="BD27" s="49">
        <v>0.1</v>
      </c>
      <c r="BE27" s="49">
        <v>0.15</v>
      </c>
      <c r="BF27" s="49">
        <v>0.15</v>
      </c>
      <c r="BG27" s="49">
        <v>0.15</v>
      </c>
      <c r="BH27" s="49"/>
      <c r="BI27" s="44">
        <f t="shared" si="12"/>
        <v>0.55</v>
      </c>
      <c r="BJ27" s="49"/>
      <c r="BK27" s="49"/>
      <c r="BL27" s="49"/>
      <c r="BM27" s="49"/>
      <c r="BN27" s="49"/>
      <c r="BO27" s="49"/>
      <c r="BP27" s="44">
        <f t="shared" si="13"/>
        <v>0</v>
      </c>
      <c r="BQ27" s="49"/>
      <c r="BR27" s="49"/>
      <c r="BS27" s="49"/>
      <c r="BT27" s="49"/>
      <c r="BU27" s="49"/>
      <c r="BV27" s="44">
        <f t="shared" si="14"/>
        <v>0</v>
      </c>
      <c r="BW27" s="49"/>
      <c r="BX27" s="49"/>
      <c r="BY27" s="49"/>
      <c r="BZ27" s="49"/>
      <c r="CA27" s="49"/>
      <c r="CB27" s="44">
        <f t="shared" si="0"/>
        <v>0</v>
      </c>
      <c r="CC27" s="44">
        <f t="shared" si="1"/>
        <v>0.55</v>
      </c>
      <c r="CD27" s="43"/>
      <c r="CE27" s="49"/>
      <c r="CF27" s="44">
        <f t="shared" si="15"/>
        <v>0</v>
      </c>
      <c r="CG27" s="44"/>
      <c r="CH27" s="49"/>
      <c r="CI27" s="49"/>
      <c r="CJ27" s="49"/>
      <c r="CK27" s="44">
        <f t="shared" si="16"/>
        <v>0</v>
      </c>
      <c r="CL27" s="49"/>
      <c r="CM27" s="49"/>
      <c r="CN27" s="49"/>
      <c r="CO27" s="49"/>
      <c r="CP27" s="49"/>
      <c r="CQ27" s="49"/>
      <c r="CR27" s="49"/>
      <c r="CS27" s="49"/>
      <c r="CT27" s="49"/>
      <c r="CU27" s="49"/>
      <c r="CV27" s="49"/>
      <c r="CW27" s="49"/>
      <c r="CX27" s="49"/>
      <c r="CY27" s="49"/>
      <c r="CZ27" s="49"/>
      <c r="DA27" s="49"/>
      <c r="DB27" s="44">
        <f t="shared" si="17"/>
        <v>0</v>
      </c>
      <c r="DC27" s="44">
        <f t="shared" si="2"/>
        <v>0</v>
      </c>
      <c r="DD27" s="40"/>
    </row>
    <row r="28" spans="1:107" ht="15">
      <c r="A28" s="50">
        <v>5</v>
      </c>
      <c r="B28" s="22" t="s">
        <v>19</v>
      </c>
      <c r="C28" s="97" t="s">
        <v>73</v>
      </c>
      <c r="D28" s="49"/>
      <c r="E28" s="49">
        <v>27</v>
      </c>
      <c r="F28" s="49">
        <v>13.61340648</v>
      </c>
      <c r="G28" s="49">
        <v>13.61340648</v>
      </c>
      <c r="H28" s="49">
        <v>13.61340648</v>
      </c>
      <c r="I28" s="49">
        <v>13.61340648</v>
      </c>
      <c r="J28" s="49"/>
      <c r="K28" s="49">
        <v>24.885</v>
      </c>
      <c r="L28" s="49">
        <v>24.885</v>
      </c>
      <c r="M28" s="49">
        <v>24.885</v>
      </c>
      <c r="N28" s="49">
        <v>18.885</v>
      </c>
      <c r="O28" s="44">
        <f t="shared" si="3"/>
        <v>174.99362591999997</v>
      </c>
      <c r="P28" s="44"/>
      <c r="Q28" s="49"/>
      <c r="R28" s="49"/>
      <c r="S28" s="49"/>
      <c r="T28" s="44">
        <f t="shared" si="4"/>
        <v>0</v>
      </c>
      <c r="U28" s="49">
        <v>0</v>
      </c>
      <c r="V28" s="49">
        <v>0</v>
      </c>
      <c r="W28" s="49">
        <v>0</v>
      </c>
      <c r="X28" s="49">
        <v>9.7</v>
      </c>
      <c r="Y28" s="49">
        <v>0</v>
      </c>
      <c r="Z28" s="44">
        <f t="shared" si="5"/>
        <v>9.7</v>
      </c>
      <c r="AA28" s="44">
        <f t="shared" si="6"/>
        <v>184.69362591999996</v>
      </c>
      <c r="AB28" s="41"/>
      <c r="AC28" s="49">
        <v>20</v>
      </c>
      <c r="AD28" s="49">
        <v>11</v>
      </c>
      <c r="AE28" s="49">
        <v>25</v>
      </c>
      <c r="AF28" s="49">
        <v>32</v>
      </c>
      <c r="AG28" s="49">
        <v>32</v>
      </c>
      <c r="AH28" s="44">
        <f t="shared" si="7"/>
        <v>120</v>
      </c>
      <c r="AI28" s="49"/>
      <c r="AJ28" s="49"/>
      <c r="AK28" s="49"/>
      <c r="AL28" s="49"/>
      <c r="AM28" s="49"/>
      <c r="AN28" s="44">
        <f t="shared" si="8"/>
        <v>0</v>
      </c>
      <c r="AO28" s="49"/>
      <c r="AP28" s="49"/>
      <c r="AQ28" s="49"/>
      <c r="AR28" s="49"/>
      <c r="AS28" s="49"/>
      <c r="AT28" s="44">
        <f t="shared" si="9"/>
        <v>0</v>
      </c>
      <c r="AU28" s="49">
        <v>0</v>
      </c>
      <c r="AV28" s="49">
        <v>13.65</v>
      </c>
      <c r="AW28" s="49">
        <v>13.65</v>
      </c>
      <c r="AX28" s="49">
        <v>13.65</v>
      </c>
      <c r="AY28" s="49">
        <v>13.65</v>
      </c>
      <c r="AZ28" s="44">
        <f t="shared" si="10"/>
        <v>54.6</v>
      </c>
      <c r="BA28" s="44">
        <f t="shared" si="11"/>
        <v>174.6</v>
      </c>
      <c r="BB28" s="41"/>
      <c r="BC28" s="49">
        <v>35.9</v>
      </c>
      <c r="BD28" s="49">
        <v>35.9</v>
      </c>
      <c r="BE28" s="49">
        <v>35.9</v>
      </c>
      <c r="BF28" s="49">
        <v>35.9</v>
      </c>
      <c r="BG28" s="49">
        <v>35.9</v>
      </c>
      <c r="BH28" s="49"/>
      <c r="BI28" s="44">
        <f t="shared" si="12"/>
        <v>179.5</v>
      </c>
      <c r="BJ28" s="49"/>
      <c r="BK28" s="49"/>
      <c r="BL28" s="49"/>
      <c r="BM28" s="49"/>
      <c r="BN28" s="49"/>
      <c r="BO28" s="49">
        <v>10</v>
      </c>
      <c r="BP28" s="44">
        <f t="shared" si="13"/>
        <v>10</v>
      </c>
      <c r="BQ28" s="49"/>
      <c r="BR28" s="49"/>
      <c r="BS28" s="49"/>
      <c r="BT28" s="49"/>
      <c r="BU28" s="49"/>
      <c r="BV28" s="44">
        <f t="shared" si="14"/>
        <v>0</v>
      </c>
      <c r="BW28" s="49">
        <v>13.65</v>
      </c>
      <c r="BX28" s="49">
        <v>15</v>
      </c>
      <c r="BY28" s="49">
        <v>15</v>
      </c>
      <c r="BZ28" s="49">
        <v>15</v>
      </c>
      <c r="CA28" s="49">
        <v>15</v>
      </c>
      <c r="CB28" s="44">
        <f t="shared" si="0"/>
        <v>73.65</v>
      </c>
      <c r="CC28" s="44">
        <f t="shared" si="1"/>
        <v>263.15</v>
      </c>
      <c r="CD28" s="41"/>
      <c r="CE28" s="49"/>
      <c r="CF28" s="44">
        <f t="shared" si="15"/>
        <v>0</v>
      </c>
      <c r="CG28" s="44"/>
      <c r="CH28" s="49"/>
      <c r="CI28" s="49"/>
      <c r="CJ28" s="49"/>
      <c r="CK28" s="44">
        <f t="shared" si="16"/>
        <v>0</v>
      </c>
      <c r="CL28" s="49">
        <v>0</v>
      </c>
      <c r="CM28" s="49">
        <v>0</v>
      </c>
      <c r="CN28" s="49">
        <v>0</v>
      </c>
      <c r="CO28" s="49">
        <v>0</v>
      </c>
      <c r="CP28" s="49">
        <v>0</v>
      </c>
      <c r="CQ28" s="49">
        <v>0</v>
      </c>
      <c r="CR28" s="49">
        <v>0</v>
      </c>
      <c r="CS28" s="49">
        <v>0</v>
      </c>
      <c r="CT28" s="49">
        <v>0</v>
      </c>
      <c r="CU28" s="49">
        <v>0</v>
      </c>
      <c r="CV28" s="49"/>
      <c r="CW28" s="49"/>
      <c r="CX28" s="49"/>
      <c r="CY28" s="49"/>
      <c r="CZ28" s="49"/>
      <c r="DA28" s="49"/>
      <c r="DB28" s="44">
        <f t="shared" si="17"/>
        <v>0</v>
      </c>
      <c r="DC28" s="44">
        <f t="shared" si="2"/>
        <v>0</v>
      </c>
    </row>
    <row r="29" spans="1:107" ht="17.25" customHeight="1">
      <c r="A29" s="50"/>
      <c r="B29" s="153" t="s">
        <v>20</v>
      </c>
      <c r="C29" s="97" t="s">
        <v>74</v>
      </c>
      <c r="D29" s="49"/>
      <c r="E29" s="49">
        <v>160</v>
      </c>
      <c r="F29" s="49">
        <v>160</v>
      </c>
      <c r="G29" s="49">
        <v>155</v>
      </c>
      <c r="H29" s="49">
        <v>270</v>
      </c>
      <c r="I29" s="49">
        <v>270</v>
      </c>
      <c r="J29" s="49">
        <v>400.5</v>
      </c>
      <c r="K29" s="49">
        <v>468.255776</v>
      </c>
      <c r="L29" s="49">
        <v>472.011856</v>
      </c>
      <c r="M29" s="49">
        <v>462.564014</v>
      </c>
      <c r="N29" s="49">
        <v>490.61251500000003</v>
      </c>
      <c r="O29" s="44">
        <f t="shared" si="3"/>
        <v>3308.9441610000003</v>
      </c>
      <c r="P29" s="44"/>
      <c r="Q29" s="49"/>
      <c r="R29" s="49"/>
      <c r="S29" s="49"/>
      <c r="T29" s="44">
        <f t="shared" si="4"/>
        <v>0</v>
      </c>
      <c r="U29" s="49"/>
      <c r="V29" s="49"/>
      <c r="W29" s="49"/>
      <c r="X29" s="49"/>
      <c r="Y29" s="49">
        <v>97</v>
      </c>
      <c r="Z29" s="44">
        <f t="shared" si="5"/>
        <v>97</v>
      </c>
      <c r="AA29" s="44">
        <f t="shared" si="6"/>
        <v>3405.9441610000003</v>
      </c>
      <c r="AB29" s="41"/>
      <c r="AC29" s="49">
        <v>428.6</v>
      </c>
      <c r="AD29" s="49">
        <v>606.218</v>
      </c>
      <c r="AE29" s="49">
        <v>747.128247</v>
      </c>
      <c r="AF29" s="49">
        <v>896.5999999999999</v>
      </c>
      <c r="AG29" s="49">
        <v>1000</v>
      </c>
      <c r="AH29" s="44">
        <f t="shared" si="7"/>
        <v>3678.5462469999998</v>
      </c>
      <c r="AI29" s="49"/>
      <c r="AJ29" s="49"/>
      <c r="AK29" s="49"/>
      <c r="AL29" s="49"/>
      <c r="AM29" s="49"/>
      <c r="AN29" s="44">
        <f t="shared" si="8"/>
        <v>0</v>
      </c>
      <c r="AO29" s="49"/>
      <c r="AP29" s="49"/>
      <c r="AQ29" s="49"/>
      <c r="AR29" s="49"/>
      <c r="AS29" s="49"/>
      <c r="AT29" s="44">
        <f t="shared" si="9"/>
        <v>0</v>
      </c>
      <c r="AU29" s="49">
        <v>48.5</v>
      </c>
      <c r="AV29" s="49">
        <v>145.5</v>
      </c>
      <c r="AW29" s="49">
        <v>146.25</v>
      </c>
      <c r="AX29" s="49">
        <v>146.25</v>
      </c>
      <c r="AY29" s="49">
        <v>146.25</v>
      </c>
      <c r="AZ29" s="44">
        <f t="shared" si="10"/>
        <v>632.75</v>
      </c>
      <c r="BA29" s="44">
        <f t="shared" si="11"/>
        <v>4311.296247</v>
      </c>
      <c r="BB29" s="41"/>
      <c r="BC29" s="49">
        <v>1158</v>
      </c>
      <c r="BD29" s="49">
        <v>1100</v>
      </c>
      <c r="BE29" s="49">
        <v>1131</v>
      </c>
      <c r="BF29" s="49">
        <v>1309</v>
      </c>
      <c r="BG29" s="49">
        <v>1552</v>
      </c>
      <c r="BH29" s="49"/>
      <c r="BI29" s="44">
        <f t="shared" si="12"/>
        <v>6250</v>
      </c>
      <c r="BJ29" s="49"/>
      <c r="BK29" s="49"/>
      <c r="BL29" s="49"/>
      <c r="BM29" s="49"/>
      <c r="BN29" s="49"/>
      <c r="BO29" s="49"/>
      <c r="BP29" s="44">
        <f t="shared" si="13"/>
        <v>0</v>
      </c>
      <c r="BQ29" s="49"/>
      <c r="BR29" s="49"/>
      <c r="BS29" s="49"/>
      <c r="BT29" s="49"/>
      <c r="BU29" s="49"/>
      <c r="BV29" s="44">
        <f t="shared" si="14"/>
        <v>0</v>
      </c>
      <c r="BW29" s="49">
        <v>146.25</v>
      </c>
      <c r="BX29" s="49">
        <v>147.75</v>
      </c>
      <c r="BY29" s="49">
        <v>150</v>
      </c>
      <c r="BZ29" s="49">
        <v>150</v>
      </c>
      <c r="CA29" s="49">
        <v>150</v>
      </c>
      <c r="CB29" s="44">
        <f t="shared" si="0"/>
        <v>744</v>
      </c>
      <c r="CC29" s="44">
        <f t="shared" si="1"/>
        <v>6994</v>
      </c>
      <c r="CD29" s="41"/>
      <c r="CE29" s="49"/>
      <c r="CF29" s="44">
        <f t="shared" si="15"/>
        <v>0</v>
      </c>
      <c r="CG29" s="44"/>
      <c r="CH29" s="49"/>
      <c r="CI29" s="49"/>
      <c r="CJ29" s="49"/>
      <c r="CK29" s="44">
        <f t="shared" si="16"/>
        <v>0</v>
      </c>
      <c r="CL29" s="49">
        <v>0</v>
      </c>
      <c r="CM29" s="49">
        <v>0</v>
      </c>
      <c r="CN29" s="49">
        <v>0</v>
      </c>
      <c r="CO29" s="49">
        <v>0</v>
      </c>
      <c r="CP29" s="49">
        <v>0</v>
      </c>
      <c r="CQ29" s="49">
        <v>0</v>
      </c>
      <c r="CR29" s="49">
        <v>0</v>
      </c>
      <c r="CS29" s="49">
        <v>0</v>
      </c>
      <c r="CT29" s="49">
        <v>0</v>
      </c>
      <c r="CU29" s="49">
        <v>0</v>
      </c>
      <c r="CV29" s="49"/>
      <c r="CW29" s="49"/>
      <c r="CX29" s="49"/>
      <c r="CY29" s="49"/>
      <c r="CZ29" s="49"/>
      <c r="DA29" s="49"/>
      <c r="DB29" s="44">
        <f t="shared" si="17"/>
        <v>0</v>
      </c>
      <c r="DC29" s="44">
        <f t="shared" si="2"/>
        <v>0</v>
      </c>
    </row>
    <row r="30" spans="1:107" ht="17.25" customHeight="1">
      <c r="A30" s="50"/>
      <c r="B30" s="154"/>
      <c r="C30" s="97" t="s">
        <v>70</v>
      </c>
      <c r="D30" s="49"/>
      <c r="E30" s="49"/>
      <c r="F30" s="49"/>
      <c r="G30" s="49"/>
      <c r="H30" s="49"/>
      <c r="I30" s="49"/>
      <c r="J30" s="49"/>
      <c r="K30" s="49"/>
      <c r="L30" s="49"/>
      <c r="M30" s="49"/>
      <c r="N30" s="49"/>
      <c r="O30" s="44">
        <f>SUM(D30:N30)</f>
        <v>0</v>
      </c>
      <c r="P30" s="44"/>
      <c r="Q30" s="49"/>
      <c r="R30" s="49"/>
      <c r="S30" s="49">
        <v>2.081675</v>
      </c>
      <c r="T30" s="44">
        <f>SUM(Q30:S30)</f>
        <v>2.081675</v>
      </c>
      <c r="U30" s="49">
        <v>5.184</v>
      </c>
      <c r="V30" s="49">
        <v>5.184</v>
      </c>
      <c r="W30" s="49">
        <v>5.184</v>
      </c>
      <c r="X30" s="49">
        <v>5.23798</v>
      </c>
      <c r="Y30" s="49">
        <v>5.237977</v>
      </c>
      <c r="Z30" s="44">
        <f>SUM(U30:Y30)</f>
        <v>26.027957</v>
      </c>
      <c r="AA30" s="44">
        <f>SUM(O30,P30,T30,Z30)</f>
        <v>28.109632</v>
      </c>
      <c r="AB30" s="41"/>
      <c r="AC30" s="49"/>
      <c r="AD30" s="49"/>
      <c r="AE30" s="49"/>
      <c r="AF30" s="49"/>
      <c r="AG30" s="49"/>
      <c r="AH30" s="44">
        <f>SUM(AC30:AG30)</f>
        <v>0</v>
      </c>
      <c r="AI30" s="49"/>
      <c r="AJ30" s="49"/>
      <c r="AK30" s="49"/>
      <c r="AL30" s="49"/>
      <c r="AM30" s="49"/>
      <c r="AN30" s="44">
        <f>SUM(AI30:AM30)</f>
        <v>0</v>
      </c>
      <c r="AO30" s="49">
        <v>25</v>
      </c>
      <c r="AP30" s="49">
        <v>15</v>
      </c>
      <c r="AQ30" s="49">
        <v>7.918325</v>
      </c>
      <c r="AR30" s="49">
        <v>0</v>
      </c>
      <c r="AS30" s="49">
        <v>0</v>
      </c>
      <c r="AT30" s="44">
        <f>SUM(AO30:AS30)</f>
        <v>47.918325</v>
      </c>
      <c r="AU30" s="49"/>
      <c r="AV30" s="49"/>
      <c r="AW30" s="49"/>
      <c r="AX30" s="49"/>
      <c r="AY30" s="49"/>
      <c r="AZ30" s="44">
        <f>SUM(AU30:AY30)</f>
        <v>0</v>
      </c>
      <c r="BA30" s="44">
        <f>SUM(AH30,AN30,AT30,AZ30)</f>
        <v>47.918325</v>
      </c>
      <c r="BB30" s="41"/>
      <c r="BC30" s="49"/>
      <c r="BD30" s="49"/>
      <c r="BE30" s="49"/>
      <c r="BF30" s="49"/>
      <c r="BG30" s="49"/>
      <c r="BH30" s="49"/>
      <c r="BI30" s="44">
        <f>SUM(BC30:BH30)</f>
        <v>0</v>
      </c>
      <c r="BJ30" s="49"/>
      <c r="BK30" s="49"/>
      <c r="BL30" s="49"/>
      <c r="BM30" s="49"/>
      <c r="BN30" s="49"/>
      <c r="BO30" s="49"/>
      <c r="BP30" s="44">
        <f>SUM(BJ30:BO30)</f>
        <v>0</v>
      </c>
      <c r="BQ30" s="49">
        <v>0</v>
      </c>
      <c r="BR30" s="49">
        <v>0</v>
      </c>
      <c r="BS30" s="49">
        <v>0</v>
      </c>
      <c r="BT30" s="49">
        <v>0</v>
      </c>
      <c r="BU30" s="49">
        <v>0</v>
      </c>
      <c r="BV30" s="44">
        <f>SUM(BQ30:BU30)</f>
        <v>0</v>
      </c>
      <c r="BW30" s="49"/>
      <c r="BX30" s="49"/>
      <c r="BY30" s="49"/>
      <c r="BZ30" s="49"/>
      <c r="CA30" s="49"/>
      <c r="CB30" s="44">
        <f t="shared" si="0"/>
        <v>0</v>
      </c>
      <c r="CC30" s="44">
        <f t="shared" si="1"/>
        <v>0</v>
      </c>
      <c r="CD30" s="41"/>
      <c r="CE30" s="49"/>
      <c r="CF30" s="44">
        <f t="shared" si="15"/>
        <v>0</v>
      </c>
      <c r="CG30" s="44"/>
      <c r="CH30" s="49">
        <v>0</v>
      </c>
      <c r="CI30" s="49">
        <v>0</v>
      </c>
      <c r="CJ30" s="49">
        <v>0</v>
      </c>
      <c r="CK30" s="44">
        <f t="shared" si="16"/>
        <v>0</v>
      </c>
      <c r="CL30" s="49"/>
      <c r="CM30" s="49"/>
      <c r="CN30" s="49"/>
      <c r="CO30" s="49"/>
      <c r="CP30" s="49"/>
      <c r="CQ30" s="49"/>
      <c r="CR30" s="49"/>
      <c r="CS30" s="49"/>
      <c r="CT30" s="49"/>
      <c r="CU30" s="49"/>
      <c r="CV30" s="49"/>
      <c r="CW30" s="49"/>
      <c r="CX30" s="49"/>
      <c r="CY30" s="49"/>
      <c r="CZ30" s="49"/>
      <c r="DA30" s="49"/>
      <c r="DB30" s="44">
        <f t="shared" si="17"/>
        <v>0</v>
      </c>
      <c r="DC30" s="44">
        <f t="shared" si="2"/>
        <v>0</v>
      </c>
    </row>
    <row r="31" spans="1:107" ht="15">
      <c r="A31" s="50"/>
      <c r="B31" s="22" t="s">
        <v>64</v>
      </c>
      <c r="C31" s="97" t="s">
        <v>70</v>
      </c>
      <c r="D31" s="49"/>
      <c r="E31" s="49"/>
      <c r="F31" s="49"/>
      <c r="G31" s="49"/>
      <c r="H31" s="49"/>
      <c r="I31" s="49"/>
      <c r="J31" s="49"/>
      <c r="K31" s="49"/>
      <c r="L31" s="49"/>
      <c r="M31" s="49"/>
      <c r="N31" s="49"/>
      <c r="O31" s="44">
        <f t="shared" si="3"/>
        <v>0</v>
      </c>
      <c r="P31" s="44"/>
      <c r="Q31" s="49"/>
      <c r="R31" s="49"/>
      <c r="S31" s="49"/>
      <c r="T31" s="44">
        <f t="shared" si="4"/>
        <v>0</v>
      </c>
      <c r="U31" s="49"/>
      <c r="V31" s="49"/>
      <c r="W31" s="49"/>
      <c r="X31" s="49"/>
      <c r="Y31" s="49"/>
      <c r="Z31" s="44">
        <f t="shared" si="5"/>
        <v>0</v>
      </c>
      <c r="AA31" s="44">
        <f t="shared" si="6"/>
        <v>0</v>
      </c>
      <c r="AB31" s="43"/>
      <c r="AC31" s="49"/>
      <c r="AD31" s="49"/>
      <c r="AE31" s="49"/>
      <c r="AF31" s="49"/>
      <c r="AG31" s="49"/>
      <c r="AH31" s="44">
        <f t="shared" si="7"/>
        <v>0</v>
      </c>
      <c r="AI31" s="49"/>
      <c r="AJ31" s="49"/>
      <c r="AK31" s="49"/>
      <c r="AL31" s="49"/>
      <c r="AM31" s="49"/>
      <c r="AN31" s="44">
        <f t="shared" si="8"/>
        <v>0</v>
      </c>
      <c r="AO31" s="49"/>
      <c r="AP31" s="49"/>
      <c r="AQ31" s="49"/>
      <c r="AR31" s="49"/>
      <c r="AS31" s="49"/>
      <c r="AT31" s="44">
        <f t="shared" si="9"/>
        <v>0</v>
      </c>
      <c r="AU31" s="49"/>
      <c r="AV31" s="49"/>
      <c r="AW31" s="49"/>
      <c r="AX31" s="49"/>
      <c r="AY31" s="49"/>
      <c r="AZ31" s="44">
        <f t="shared" si="10"/>
        <v>0</v>
      </c>
      <c r="BA31" s="44">
        <f t="shared" si="11"/>
        <v>0</v>
      </c>
      <c r="BB31" s="43"/>
      <c r="BC31" s="49">
        <v>0.6</v>
      </c>
      <c r="BD31" s="49">
        <v>0.6</v>
      </c>
      <c r="BE31" s="49">
        <v>0.6</v>
      </c>
      <c r="BF31" s="49">
        <v>0.6</v>
      </c>
      <c r="BG31" s="49">
        <v>0.6</v>
      </c>
      <c r="BH31" s="49"/>
      <c r="BI31" s="44">
        <f t="shared" si="12"/>
        <v>3</v>
      </c>
      <c r="BJ31" s="49"/>
      <c r="BK31" s="49"/>
      <c r="BL31" s="49"/>
      <c r="BM31" s="49"/>
      <c r="BN31" s="49"/>
      <c r="BO31" s="49"/>
      <c r="BP31" s="44">
        <f t="shared" si="13"/>
        <v>0</v>
      </c>
      <c r="BQ31" s="49"/>
      <c r="BR31" s="49"/>
      <c r="BS31" s="49"/>
      <c r="BT31" s="49"/>
      <c r="BU31" s="49"/>
      <c r="BV31" s="44">
        <f t="shared" si="14"/>
        <v>0</v>
      </c>
      <c r="BW31" s="49"/>
      <c r="BX31" s="49"/>
      <c r="BY31" s="49"/>
      <c r="BZ31" s="49"/>
      <c r="CA31" s="49"/>
      <c r="CB31" s="44">
        <f t="shared" si="0"/>
        <v>0</v>
      </c>
      <c r="CC31" s="44">
        <f t="shared" si="1"/>
        <v>3</v>
      </c>
      <c r="CD31" s="43"/>
      <c r="CE31" s="49"/>
      <c r="CF31" s="44">
        <f t="shared" si="15"/>
        <v>0</v>
      </c>
      <c r="CG31" s="44"/>
      <c r="CH31" s="49"/>
      <c r="CI31" s="49"/>
      <c r="CJ31" s="49"/>
      <c r="CK31" s="44">
        <f t="shared" si="16"/>
        <v>0</v>
      </c>
      <c r="CL31" s="49"/>
      <c r="CM31" s="49"/>
      <c r="CN31" s="49"/>
      <c r="CO31" s="49"/>
      <c r="CP31" s="49"/>
      <c r="CQ31" s="49"/>
      <c r="CR31" s="49"/>
      <c r="CS31" s="49"/>
      <c r="CT31" s="49"/>
      <c r="CU31" s="49"/>
      <c r="CV31" s="49"/>
      <c r="CW31" s="49"/>
      <c r="CX31" s="49"/>
      <c r="CY31" s="49"/>
      <c r="CZ31" s="49"/>
      <c r="DA31" s="49"/>
      <c r="DB31" s="44">
        <f t="shared" si="17"/>
        <v>0</v>
      </c>
      <c r="DC31" s="44">
        <f t="shared" si="2"/>
        <v>0</v>
      </c>
    </row>
    <row r="32" spans="1:107" ht="15">
      <c r="A32" s="50"/>
      <c r="B32" s="22" t="s">
        <v>65</v>
      </c>
      <c r="C32" s="97" t="s">
        <v>70</v>
      </c>
      <c r="D32" s="49"/>
      <c r="E32" s="49"/>
      <c r="F32" s="49"/>
      <c r="G32" s="49"/>
      <c r="H32" s="49"/>
      <c r="I32" s="49"/>
      <c r="J32" s="49"/>
      <c r="K32" s="49"/>
      <c r="L32" s="49"/>
      <c r="M32" s="49"/>
      <c r="N32" s="49"/>
      <c r="O32" s="44">
        <f t="shared" si="3"/>
        <v>0</v>
      </c>
      <c r="P32" s="44"/>
      <c r="Q32" s="49"/>
      <c r="R32" s="49"/>
      <c r="S32" s="49"/>
      <c r="T32" s="44">
        <f t="shared" si="4"/>
        <v>0</v>
      </c>
      <c r="U32" s="49"/>
      <c r="V32" s="49"/>
      <c r="W32" s="49"/>
      <c r="X32" s="49"/>
      <c r="Y32" s="49"/>
      <c r="Z32" s="44">
        <f t="shared" si="5"/>
        <v>0</v>
      </c>
      <c r="AA32" s="44">
        <f t="shared" si="6"/>
        <v>0</v>
      </c>
      <c r="AB32" s="43"/>
      <c r="AC32" s="49"/>
      <c r="AD32" s="49"/>
      <c r="AE32" s="49"/>
      <c r="AF32" s="49"/>
      <c r="AG32" s="49"/>
      <c r="AH32" s="44">
        <f t="shared" si="7"/>
        <v>0</v>
      </c>
      <c r="AI32" s="49"/>
      <c r="AJ32" s="49"/>
      <c r="AK32" s="49"/>
      <c r="AL32" s="49"/>
      <c r="AM32" s="49"/>
      <c r="AN32" s="44">
        <f t="shared" si="8"/>
        <v>0</v>
      </c>
      <c r="AO32" s="49"/>
      <c r="AP32" s="49"/>
      <c r="AQ32" s="49"/>
      <c r="AR32" s="49"/>
      <c r="AS32" s="49"/>
      <c r="AT32" s="44">
        <f t="shared" si="9"/>
        <v>0</v>
      </c>
      <c r="AU32" s="49"/>
      <c r="AV32" s="49"/>
      <c r="AW32" s="49"/>
      <c r="AX32" s="49"/>
      <c r="AY32" s="49"/>
      <c r="AZ32" s="44">
        <f t="shared" si="10"/>
        <v>0</v>
      </c>
      <c r="BA32" s="44">
        <f t="shared" si="11"/>
        <v>0</v>
      </c>
      <c r="BB32" s="43"/>
      <c r="BC32" s="49">
        <v>2</v>
      </c>
      <c r="BD32" s="49">
        <v>2</v>
      </c>
      <c r="BE32" s="49">
        <v>2</v>
      </c>
      <c r="BF32" s="49">
        <v>2</v>
      </c>
      <c r="BG32" s="49">
        <v>2</v>
      </c>
      <c r="BH32" s="49"/>
      <c r="BI32" s="44">
        <f t="shared" si="12"/>
        <v>10</v>
      </c>
      <c r="BJ32" s="49"/>
      <c r="BK32" s="49"/>
      <c r="BL32" s="49"/>
      <c r="BM32" s="49"/>
      <c r="BN32" s="49"/>
      <c r="BO32" s="49"/>
      <c r="BP32" s="44">
        <f t="shared" si="13"/>
        <v>0</v>
      </c>
      <c r="BQ32" s="49"/>
      <c r="BR32" s="49"/>
      <c r="BS32" s="49"/>
      <c r="BT32" s="49"/>
      <c r="BU32" s="49"/>
      <c r="BV32" s="44">
        <f t="shared" si="14"/>
        <v>0</v>
      </c>
      <c r="BW32" s="49"/>
      <c r="BX32" s="49"/>
      <c r="BY32" s="49"/>
      <c r="BZ32" s="49"/>
      <c r="CA32" s="49"/>
      <c r="CB32" s="44">
        <f t="shared" si="0"/>
        <v>0</v>
      </c>
      <c r="CC32" s="44">
        <f t="shared" si="1"/>
        <v>10</v>
      </c>
      <c r="CD32" s="43"/>
      <c r="CE32" s="49"/>
      <c r="CF32" s="44">
        <f t="shared" si="15"/>
        <v>0</v>
      </c>
      <c r="CG32" s="44"/>
      <c r="CH32" s="49"/>
      <c r="CI32" s="49"/>
      <c r="CJ32" s="49"/>
      <c r="CK32" s="44">
        <f t="shared" si="16"/>
        <v>0</v>
      </c>
      <c r="CL32" s="49"/>
      <c r="CM32" s="49"/>
      <c r="CN32" s="49"/>
      <c r="CO32" s="49"/>
      <c r="CP32" s="49"/>
      <c r="CQ32" s="49"/>
      <c r="CR32" s="49"/>
      <c r="CS32" s="49"/>
      <c r="CT32" s="49"/>
      <c r="CU32" s="49"/>
      <c r="CV32" s="49"/>
      <c r="CW32" s="49"/>
      <c r="CX32" s="49"/>
      <c r="CY32" s="49"/>
      <c r="CZ32" s="49"/>
      <c r="DA32" s="49"/>
      <c r="DB32" s="44">
        <f t="shared" si="17"/>
        <v>0</v>
      </c>
      <c r="DC32" s="44">
        <f t="shared" si="2"/>
        <v>0</v>
      </c>
    </row>
    <row r="33" spans="1:107" ht="15">
      <c r="A33" s="50"/>
      <c r="B33" s="22" t="s">
        <v>21</v>
      </c>
      <c r="C33" s="97" t="s">
        <v>70</v>
      </c>
      <c r="D33" s="49"/>
      <c r="E33" s="49"/>
      <c r="F33" s="49"/>
      <c r="G33" s="49"/>
      <c r="H33" s="49"/>
      <c r="I33" s="49"/>
      <c r="J33" s="49"/>
      <c r="K33" s="49"/>
      <c r="L33" s="49"/>
      <c r="M33" s="49"/>
      <c r="N33" s="49">
        <v>0.4</v>
      </c>
      <c r="O33" s="44">
        <f t="shared" si="3"/>
        <v>0.4</v>
      </c>
      <c r="P33" s="44"/>
      <c r="Q33" s="49"/>
      <c r="R33" s="49"/>
      <c r="S33" s="49"/>
      <c r="T33" s="44">
        <f t="shared" si="4"/>
        <v>0</v>
      </c>
      <c r="U33" s="49"/>
      <c r="V33" s="49"/>
      <c r="W33" s="49"/>
      <c r="X33" s="49"/>
      <c r="Y33" s="49"/>
      <c r="Z33" s="44">
        <f t="shared" si="5"/>
        <v>0</v>
      </c>
      <c r="AA33" s="44">
        <f t="shared" si="6"/>
        <v>0.4</v>
      </c>
      <c r="AB33" s="43"/>
      <c r="AC33" s="49">
        <v>0.3</v>
      </c>
      <c r="AD33" s="49">
        <v>0.3</v>
      </c>
      <c r="AE33" s="49">
        <v>1</v>
      </c>
      <c r="AF33" s="49">
        <v>1</v>
      </c>
      <c r="AG33" s="49">
        <v>4</v>
      </c>
      <c r="AH33" s="44">
        <f t="shared" si="7"/>
        <v>6.6</v>
      </c>
      <c r="AI33" s="49"/>
      <c r="AJ33" s="49"/>
      <c r="AK33" s="49"/>
      <c r="AL33" s="49"/>
      <c r="AM33" s="49"/>
      <c r="AN33" s="44">
        <f t="shared" si="8"/>
        <v>0</v>
      </c>
      <c r="AO33" s="49"/>
      <c r="AP33" s="49"/>
      <c r="AQ33" s="49"/>
      <c r="AR33" s="49"/>
      <c r="AS33" s="49"/>
      <c r="AT33" s="44">
        <f t="shared" si="9"/>
        <v>0</v>
      </c>
      <c r="AU33" s="49"/>
      <c r="AV33" s="49"/>
      <c r="AW33" s="49"/>
      <c r="AX33" s="49"/>
      <c r="AY33" s="49"/>
      <c r="AZ33" s="44">
        <f t="shared" si="10"/>
        <v>0</v>
      </c>
      <c r="BA33" s="44">
        <f t="shared" si="11"/>
        <v>6.6</v>
      </c>
      <c r="BB33" s="43"/>
      <c r="BC33" s="49">
        <v>4</v>
      </c>
      <c r="BD33" s="49">
        <v>4</v>
      </c>
      <c r="BE33" s="49"/>
      <c r="BF33" s="49"/>
      <c r="BG33" s="49"/>
      <c r="BH33" s="49"/>
      <c r="BI33" s="44">
        <f t="shared" si="12"/>
        <v>8</v>
      </c>
      <c r="BJ33" s="49"/>
      <c r="BK33" s="49"/>
      <c r="BL33" s="49"/>
      <c r="BM33" s="49"/>
      <c r="BN33" s="49"/>
      <c r="BO33" s="49"/>
      <c r="BP33" s="44">
        <f t="shared" si="13"/>
        <v>0</v>
      </c>
      <c r="BQ33" s="49"/>
      <c r="BR33" s="49"/>
      <c r="BS33" s="49"/>
      <c r="BT33" s="49"/>
      <c r="BU33" s="49"/>
      <c r="BV33" s="44">
        <f t="shared" si="14"/>
        <v>0</v>
      </c>
      <c r="BW33" s="49"/>
      <c r="BX33" s="49"/>
      <c r="BY33" s="49"/>
      <c r="BZ33" s="49"/>
      <c r="CA33" s="49"/>
      <c r="CB33" s="44">
        <f t="shared" si="0"/>
        <v>0</v>
      </c>
      <c r="CC33" s="44">
        <f t="shared" si="1"/>
        <v>8</v>
      </c>
      <c r="CD33" s="43"/>
      <c r="CE33" s="49"/>
      <c r="CF33" s="44">
        <f t="shared" si="15"/>
        <v>0</v>
      </c>
      <c r="CG33" s="44"/>
      <c r="CH33" s="49"/>
      <c r="CI33" s="49"/>
      <c r="CJ33" s="49"/>
      <c r="CK33" s="44">
        <f t="shared" si="16"/>
        <v>0</v>
      </c>
      <c r="CL33" s="49"/>
      <c r="CM33" s="49"/>
      <c r="CN33" s="49"/>
      <c r="CO33" s="49"/>
      <c r="CP33" s="49"/>
      <c r="CQ33" s="49"/>
      <c r="CR33" s="49"/>
      <c r="CS33" s="49"/>
      <c r="CT33" s="49"/>
      <c r="CU33" s="49"/>
      <c r="CV33" s="49"/>
      <c r="CW33" s="49"/>
      <c r="CX33" s="49"/>
      <c r="CY33" s="49"/>
      <c r="CZ33" s="49"/>
      <c r="DA33" s="49"/>
      <c r="DB33" s="44">
        <f t="shared" si="17"/>
        <v>0</v>
      </c>
      <c r="DC33" s="44">
        <f t="shared" si="2"/>
        <v>0</v>
      </c>
    </row>
    <row r="34" spans="1:107" ht="15">
      <c r="A34" s="50"/>
      <c r="B34" s="22" t="s">
        <v>22</v>
      </c>
      <c r="C34" s="97" t="s">
        <v>70</v>
      </c>
      <c r="D34" s="49"/>
      <c r="E34" s="49"/>
      <c r="F34" s="49"/>
      <c r="G34" s="49"/>
      <c r="H34" s="49"/>
      <c r="I34" s="49"/>
      <c r="J34" s="49"/>
      <c r="K34" s="49"/>
      <c r="L34" s="49"/>
      <c r="M34" s="49"/>
      <c r="N34" s="49"/>
      <c r="O34" s="44">
        <f t="shared" si="3"/>
        <v>0</v>
      </c>
      <c r="P34" s="44"/>
      <c r="Q34" s="49"/>
      <c r="R34" s="49"/>
      <c r="S34" s="49">
        <v>8</v>
      </c>
      <c r="T34" s="44">
        <f t="shared" si="4"/>
        <v>8</v>
      </c>
      <c r="U34" s="49"/>
      <c r="V34" s="49"/>
      <c r="W34" s="49"/>
      <c r="X34" s="49"/>
      <c r="Y34" s="49"/>
      <c r="Z34" s="44">
        <f t="shared" si="5"/>
        <v>0</v>
      </c>
      <c r="AA34" s="44">
        <f t="shared" si="6"/>
        <v>8</v>
      </c>
      <c r="AB34" s="43"/>
      <c r="AC34" s="49"/>
      <c r="AD34" s="49"/>
      <c r="AE34" s="49"/>
      <c r="AF34" s="49"/>
      <c r="AG34" s="49"/>
      <c r="AH34" s="44">
        <f t="shared" si="7"/>
        <v>0</v>
      </c>
      <c r="AI34" s="49"/>
      <c r="AJ34" s="49"/>
      <c r="AK34" s="49"/>
      <c r="AL34" s="49"/>
      <c r="AM34" s="49"/>
      <c r="AN34" s="44">
        <f t="shared" si="8"/>
        <v>0</v>
      </c>
      <c r="AO34" s="49">
        <v>8</v>
      </c>
      <c r="AP34" s="49">
        <v>8</v>
      </c>
      <c r="AQ34" s="49">
        <v>8</v>
      </c>
      <c r="AR34" s="49">
        <v>8</v>
      </c>
      <c r="AS34" s="49">
        <v>8</v>
      </c>
      <c r="AT34" s="44">
        <f t="shared" si="9"/>
        <v>40</v>
      </c>
      <c r="AU34" s="49"/>
      <c r="AV34" s="49"/>
      <c r="AW34" s="49"/>
      <c r="AX34" s="49"/>
      <c r="AY34" s="49"/>
      <c r="AZ34" s="44">
        <f t="shared" si="10"/>
        <v>0</v>
      </c>
      <c r="BA34" s="44">
        <f t="shared" si="11"/>
        <v>40</v>
      </c>
      <c r="BB34" s="43"/>
      <c r="BC34" s="49"/>
      <c r="BD34" s="49"/>
      <c r="BE34" s="49"/>
      <c r="BF34" s="49"/>
      <c r="BG34" s="49"/>
      <c r="BH34" s="49"/>
      <c r="BI34" s="44">
        <f t="shared" si="12"/>
        <v>0</v>
      </c>
      <c r="BJ34" s="49"/>
      <c r="BK34" s="49"/>
      <c r="BL34" s="49"/>
      <c r="BM34" s="49"/>
      <c r="BN34" s="49"/>
      <c r="BO34" s="49"/>
      <c r="BP34" s="44">
        <f t="shared" si="13"/>
        <v>0</v>
      </c>
      <c r="BQ34" s="49">
        <v>8</v>
      </c>
      <c r="BR34" s="49">
        <v>8</v>
      </c>
      <c r="BS34" s="49">
        <v>8</v>
      </c>
      <c r="BT34" s="49">
        <v>8</v>
      </c>
      <c r="BU34" s="49">
        <v>0</v>
      </c>
      <c r="BV34" s="44">
        <f t="shared" si="14"/>
        <v>32</v>
      </c>
      <c r="BW34" s="49"/>
      <c r="BX34" s="49"/>
      <c r="BY34" s="49"/>
      <c r="BZ34" s="49"/>
      <c r="CA34" s="49"/>
      <c r="CB34" s="44">
        <f t="shared" si="0"/>
        <v>0</v>
      </c>
      <c r="CC34" s="44">
        <f t="shared" si="1"/>
        <v>32</v>
      </c>
      <c r="CD34" s="43"/>
      <c r="CE34" s="49"/>
      <c r="CF34" s="44">
        <f t="shared" si="15"/>
        <v>0</v>
      </c>
      <c r="CG34" s="44"/>
      <c r="CH34" s="49">
        <v>0</v>
      </c>
      <c r="CI34" s="49">
        <v>0</v>
      </c>
      <c r="CJ34" s="49">
        <v>0</v>
      </c>
      <c r="CK34" s="44">
        <f t="shared" si="16"/>
        <v>0</v>
      </c>
      <c r="CL34" s="49"/>
      <c r="CM34" s="49"/>
      <c r="CN34" s="49"/>
      <c r="CO34" s="49"/>
      <c r="CP34" s="49"/>
      <c r="CQ34" s="49"/>
      <c r="CR34" s="49"/>
      <c r="CS34" s="49"/>
      <c r="CT34" s="49"/>
      <c r="CU34" s="49"/>
      <c r="CV34" s="49"/>
      <c r="CW34" s="49"/>
      <c r="CX34" s="49"/>
      <c r="CY34" s="49"/>
      <c r="CZ34" s="49"/>
      <c r="DA34" s="49"/>
      <c r="DB34" s="44">
        <f t="shared" si="17"/>
        <v>0</v>
      </c>
      <c r="DC34" s="44">
        <f t="shared" si="2"/>
        <v>0</v>
      </c>
    </row>
    <row r="35" spans="1:107" ht="15">
      <c r="A35" s="50"/>
      <c r="B35" s="22" t="s">
        <v>23</v>
      </c>
      <c r="C35" s="97" t="s">
        <v>70</v>
      </c>
      <c r="D35" s="49"/>
      <c r="E35" s="49"/>
      <c r="F35" s="49"/>
      <c r="G35" s="49"/>
      <c r="H35" s="49"/>
      <c r="I35" s="49"/>
      <c r="J35" s="49"/>
      <c r="K35" s="49"/>
      <c r="L35" s="49"/>
      <c r="M35" s="49"/>
      <c r="N35" s="49"/>
      <c r="O35" s="44">
        <f t="shared" si="3"/>
        <v>0</v>
      </c>
      <c r="P35" s="44"/>
      <c r="Q35" s="49"/>
      <c r="R35" s="49"/>
      <c r="S35" s="49"/>
      <c r="T35" s="44">
        <f t="shared" si="4"/>
        <v>0</v>
      </c>
      <c r="U35" s="49">
        <v>0</v>
      </c>
      <c r="V35" s="49">
        <v>0.96</v>
      </c>
      <c r="W35" s="49">
        <v>0.96</v>
      </c>
      <c r="X35" s="49">
        <v>0.97</v>
      </c>
      <c r="Y35" s="49">
        <v>0.97</v>
      </c>
      <c r="Z35" s="44">
        <f t="shared" si="5"/>
        <v>3.8599999999999994</v>
      </c>
      <c r="AA35" s="44">
        <f t="shared" si="6"/>
        <v>3.8599999999999994</v>
      </c>
      <c r="AB35" s="41"/>
      <c r="AC35" s="49"/>
      <c r="AD35" s="49"/>
      <c r="AE35" s="49"/>
      <c r="AF35" s="49"/>
      <c r="AG35" s="49"/>
      <c r="AH35" s="44">
        <f t="shared" si="7"/>
        <v>0</v>
      </c>
      <c r="AI35" s="49"/>
      <c r="AJ35" s="49"/>
      <c r="AK35" s="49"/>
      <c r="AL35" s="49"/>
      <c r="AM35" s="49"/>
      <c r="AN35" s="44">
        <f t="shared" si="8"/>
        <v>0</v>
      </c>
      <c r="AO35" s="49"/>
      <c r="AP35" s="49"/>
      <c r="AQ35" s="49"/>
      <c r="AR35" s="49"/>
      <c r="AS35" s="49"/>
      <c r="AT35" s="44">
        <f t="shared" si="9"/>
        <v>0</v>
      </c>
      <c r="AU35" s="49">
        <v>0.97</v>
      </c>
      <c r="AV35" s="49">
        <v>0.97</v>
      </c>
      <c r="AW35" s="49">
        <v>0.975</v>
      </c>
      <c r="AX35" s="49">
        <v>0.975</v>
      </c>
      <c r="AY35" s="49">
        <v>0.975</v>
      </c>
      <c r="AZ35" s="44">
        <f t="shared" si="10"/>
        <v>4.865</v>
      </c>
      <c r="BA35" s="44">
        <f t="shared" si="11"/>
        <v>4.865</v>
      </c>
      <c r="BB35" s="41"/>
      <c r="BC35" s="49"/>
      <c r="BD35" s="49"/>
      <c r="BE35" s="49"/>
      <c r="BF35" s="49"/>
      <c r="BG35" s="49"/>
      <c r="BH35" s="49"/>
      <c r="BI35" s="44">
        <f t="shared" si="12"/>
        <v>0</v>
      </c>
      <c r="BJ35" s="49"/>
      <c r="BK35" s="49"/>
      <c r="BL35" s="49"/>
      <c r="BM35" s="49"/>
      <c r="BN35" s="49"/>
      <c r="BO35" s="49"/>
      <c r="BP35" s="44">
        <f t="shared" si="13"/>
        <v>0</v>
      </c>
      <c r="BQ35" s="49"/>
      <c r="BR35" s="49"/>
      <c r="BS35" s="49"/>
      <c r="BT35" s="49"/>
      <c r="BU35" s="49"/>
      <c r="BV35" s="44">
        <f t="shared" si="14"/>
        <v>0</v>
      </c>
      <c r="BW35" s="49">
        <v>0.975</v>
      </c>
      <c r="BX35" s="49">
        <v>0.985</v>
      </c>
      <c r="BY35" s="49">
        <v>1</v>
      </c>
      <c r="BZ35" s="49">
        <v>1</v>
      </c>
      <c r="CA35" s="49">
        <v>1</v>
      </c>
      <c r="CB35" s="44">
        <f t="shared" si="0"/>
        <v>4.96</v>
      </c>
      <c r="CC35" s="44">
        <f t="shared" si="1"/>
        <v>4.96</v>
      </c>
      <c r="CD35" s="41"/>
      <c r="CE35" s="49"/>
      <c r="CF35" s="44">
        <f t="shared" si="15"/>
        <v>0</v>
      </c>
      <c r="CG35" s="44"/>
      <c r="CH35" s="49"/>
      <c r="CI35" s="49"/>
      <c r="CJ35" s="49"/>
      <c r="CK35" s="44">
        <f t="shared" si="16"/>
        <v>0</v>
      </c>
      <c r="CL35" s="49">
        <v>1</v>
      </c>
      <c r="CM35" s="49">
        <v>1</v>
      </c>
      <c r="CN35" s="49">
        <v>1</v>
      </c>
      <c r="CO35" s="49">
        <v>1</v>
      </c>
      <c r="CP35" s="49">
        <v>1</v>
      </c>
      <c r="CQ35" s="49">
        <v>1</v>
      </c>
      <c r="CR35" s="49">
        <v>0</v>
      </c>
      <c r="CS35" s="49">
        <v>0</v>
      </c>
      <c r="CT35" s="49">
        <v>0</v>
      </c>
      <c r="CU35" s="49">
        <v>0</v>
      </c>
      <c r="CV35" s="49"/>
      <c r="CW35" s="49"/>
      <c r="CX35" s="49"/>
      <c r="CY35" s="49"/>
      <c r="CZ35" s="49"/>
      <c r="DA35" s="49"/>
      <c r="DB35" s="44">
        <f t="shared" si="17"/>
        <v>6</v>
      </c>
      <c r="DC35" s="44">
        <f t="shared" si="2"/>
        <v>6</v>
      </c>
    </row>
    <row r="36" spans="1:107" ht="15">
      <c r="A36" s="50"/>
      <c r="B36" s="22" t="s">
        <v>24</v>
      </c>
      <c r="C36" s="97" t="s">
        <v>73</v>
      </c>
      <c r="D36" s="49"/>
      <c r="E36" s="49"/>
      <c r="F36" s="49"/>
      <c r="G36" s="49"/>
      <c r="H36" s="49"/>
      <c r="I36" s="49"/>
      <c r="J36" s="49"/>
      <c r="K36" s="49"/>
      <c r="L36" s="49">
        <v>29</v>
      </c>
      <c r="M36" s="49"/>
      <c r="N36" s="49">
        <v>2</v>
      </c>
      <c r="O36" s="44">
        <f t="shared" si="3"/>
        <v>31</v>
      </c>
      <c r="P36" s="44"/>
      <c r="Q36" s="49"/>
      <c r="R36" s="49"/>
      <c r="S36" s="49"/>
      <c r="T36" s="44">
        <f t="shared" si="4"/>
        <v>0</v>
      </c>
      <c r="U36" s="49">
        <v>9.096</v>
      </c>
      <c r="V36" s="49">
        <v>9.096</v>
      </c>
      <c r="W36" s="49">
        <v>9.19075</v>
      </c>
      <c r="X36" s="49">
        <v>9.19075</v>
      </c>
      <c r="Y36" s="49">
        <v>9.19075</v>
      </c>
      <c r="Z36" s="44">
        <f t="shared" si="5"/>
        <v>45.764250000000004</v>
      </c>
      <c r="AA36" s="44">
        <f t="shared" si="6"/>
        <v>76.76425</v>
      </c>
      <c r="AB36" s="41"/>
      <c r="AC36" s="49"/>
      <c r="AD36" s="49"/>
      <c r="AE36" s="49"/>
      <c r="AF36" s="49"/>
      <c r="AG36" s="49"/>
      <c r="AH36" s="44">
        <f t="shared" si="7"/>
        <v>0</v>
      </c>
      <c r="AI36" s="49"/>
      <c r="AJ36" s="49"/>
      <c r="AK36" s="49"/>
      <c r="AL36" s="49"/>
      <c r="AM36" s="49"/>
      <c r="AN36" s="44">
        <f t="shared" si="8"/>
        <v>0</v>
      </c>
      <c r="AO36" s="49"/>
      <c r="AP36" s="49"/>
      <c r="AQ36" s="49"/>
      <c r="AR36" s="49"/>
      <c r="AS36" s="49"/>
      <c r="AT36" s="44">
        <f t="shared" si="9"/>
        <v>0</v>
      </c>
      <c r="AU36" s="49">
        <v>9.19075</v>
      </c>
      <c r="AV36" s="49">
        <v>9.19075</v>
      </c>
      <c r="AW36" s="49">
        <v>9.238125</v>
      </c>
      <c r="AX36" s="49">
        <v>9.34649</v>
      </c>
      <c r="AY36" s="49">
        <v>9.238125</v>
      </c>
      <c r="AZ36" s="44">
        <f t="shared" si="10"/>
        <v>46.20424</v>
      </c>
      <c r="BA36" s="44">
        <f t="shared" si="11"/>
        <v>46.20424</v>
      </c>
      <c r="BB36" s="41"/>
      <c r="BC36" s="49"/>
      <c r="BD36" s="49"/>
      <c r="BE36" s="49"/>
      <c r="BF36" s="49"/>
      <c r="BG36" s="49"/>
      <c r="BH36" s="49"/>
      <c r="BI36" s="44">
        <f t="shared" si="12"/>
        <v>0</v>
      </c>
      <c r="BJ36" s="49"/>
      <c r="BK36" s="49"/>
      <c r="BL36" s="49"/>
      <c r="BM36" s="49"/>
      <c r="BN36" s="49"/>
      <c r="BO36" s="49"/>
      <c r="BP36" s="44">
        <f t="shared" si="13"/>
        <v>0</v>
      </c>
      <c r="BQ36" s="49"/>
      <c r="BR36" s="49"/>
      <c r="BS36" s="49"/>
      <c r="BT36" s="49"/>
      <c r="BU36" s="49"/>
      <c r="BV36" s="44">
        <f t="shared" si="14"/>
        <v>0</v>
      </c>
      <c r="BW36" s="49">
        <v>9.238125</v>
      </c>
      <c r="BX36" s="49">
        <v>9.475</v>
      </c>
      <c r="BY36" s="49">
        <v>9.475</v>
      </c>
      <c r="BZ36" s="49">
        <v>9.475</v>
      </c>
      <c r="CA36" s="49">
        <v>9.475</v>
      </c>
      <c r="CB36" s="44">
        <f t="shared" si="0"/>
        <v>47.138125</v>
      </c>
      <c r="CC36" s="44">
        <f t="shared" si="1"/>
        <v>47.138125</v>
      </c>
      <c r="CD36" s="41"/>
      <c r="CE36" s="49"/>
      <c r="CF36" s="44">
        <f t="shared" si="15"/>
        <v>0</v>
      </c>
      <c r="CG36" s="44"/>
      <c r="CH36" s="49"/>
      <c r="CI36" s="49"/>
      <c r="CJ36" s="49"/>
      <c r="CK36" s="44">
        <f t="shared" si="16"/>
        <v>0</v>
      </c>
      <c r="CL36" s="49">
        <v>9.475</v>
      </c>
      <c r="CM36" s="49">
        <v>9.475</v>
      </c>
      <c r="CN36" s="49">
        <v>9.475</v>
      </c>
      <c r="CO36" s="49">
        <v>9.475</v>
      </c>
      <c r="CP36" s="49">
        <v>9.475</v>
      </c>
      <c r="CQ36" s="49"/>
      <c r="CR36" s="49"/>
      <c r="CS36" s="49"/>
      <c r="CT36" s="49"/>
      <c r="CU36" s="49"/>
      <c r="CV36" s="49"/>
      <c r="CW36" s="49"/>
      <c r="CX36" s="49"/>
      <c r="CY36" s="49"/>
      <c r="CZ36" s="49"/>
      <c r="DA36" s="49"/>
      <c r="DB36" s="44">
        <f t="shared" si="17"/>
        <v>47.375</v>
      </c>
      <c r="DC36" s="44">
        <f t="shared" si="2"/>
        <v>47.375</v>
      </c>
    </row>
    <row r="37" spans="1:107" ht="15">
      <c r="A37" s="50"/>
      <c r="B37" s="22" t="s">
        <v>39</v>
      </c>
      <c r="C37" s="97" t="s">
        <v>75</v>
      </c>
      <c r="D37" s="49"/>
      <c r="E37" s="49">
        <v>20</v>
      </c>
      <c r="F37" s="49">
        <v>10</v>
      </c>
      <c r="G37" s="49">
        <v>20</v>
      </c>
      <c r="H37" s="49">
        <v>35</v>
      </c>
      <c r="I37" s="49">
        <v>100</v>
      </c>
      <c r="J37" s="49">
        <v>100</v>
      </c>
      <c r="K37" s="49">
        <v>100</v>
      </c>
      <c r="L37" s="49">
        <v>150</v>
      </c>
      <c r="M37" s="49">
        <v>100</v>
      </c>
      <c r="N37" s="49">
        <v>250</v>
      </c>
      <c r="O37" s="44">
        <f t="shared" si="3"/>
        <v>885</v>
      </c>
      <c r="P37" s="44"/>
      <c r="Q37" s="49"/>
      <c r="R37" s="49"/>
      <c r="S37" s="49"/>
      <c r="T37" s="44">
        <f t="shared" si="4"/>
        <v>0</v>
      </c>
      <c r="U37" s="49"/>
      <c r="V37" s="49">
        <v>17.6736</v>
      </c>
      <c r="W37" s="49">
        <v>17.6736</v>
      </c>
      <c r="X37" s="49">
        <v>17.8577</v>
      </c>
      <c r="Y37" s="49">
        <v>17.8577</v>
      </c>
      <c r="Z37" s="44">
        <f t="shared" si="5"/>
        <v>71.0626</v>
      </c>
      <c r="AA37" s="44">
        <f t="shared" si="6"/>
        <v>956.0626</v>
      </c>
      <c r="AB37" s="41"/>
      <c r="AC37" s="49">
        <v>250</v>
      </c>
      <c r="AD37" s="49">
        <v>375</v>
      </c>
      <c r="AE37" s="49">
        <v>368</v>
      </c>
      <c r="AF37" s="49">
        <v>450</v>
      </c>
      <c r="AG37" s="49">
        <v>350</v>
      </c>
      <c r="AH37" s="44">
        <f t="shared" si="7"/>
        <v>1793</v>
      </c>
      <c r="AI37" s="49"/>
      <c r="AJ37" s="49"/>
      <c r="AK37" s="49"/>
      <c r="AL37" s="49"/>
      <c r="AM37" s="49"/>
      <c r="AN37" s="44">
        <f t="shared" si="8"/>
        <v>0</v>
      </c>
      <c r="AO37" s="49"/>
      <c r="AP37" s="49"/>
      <c r="AQ37" s="49"/>
      <c r="AR37" s="49"/>
      <c r="AS37" s="49"/>
      <c r="AT37" s="44">
        <f t="shared" si="9"/>
        <v>0</v>
      </c>
      <c r="AU37" s="49">
        <v>17.8577</v>
      </c>
      <c r="AV37" s="49">
        <v>17.8577</v>
      </c>
      <c r="AW37" s="49">
        <v>17.94975</v>
      </c>
      <c r="AX37" s="49">
        <v>17.94975</v>
      </c>
      <c r="AY37" s="49">
        <v>17.94975</v>
      </c>
      <c r="AZ37" s="44">
        <f t="shared" si="10"/>
        <v>89.56465</v>
      </c>
      <c r="BA37" s="44">
        <f t="shared" si="11"/>
        <v>1882.56465</v>
      </c>
      <c r="BB37" s="41"/>
      <c r="BC37" s="49">
        <v>300</v>
      </c>
      <c r="BD37" s="49"/>
      <c r="BE37" s="49"/>
      <c r="BF37" s="49"/>
      <c r="BG37" s="49"/>
      <c r="BH37" s="49">
        <v>1200</v>
      </c>
      <c r="BI37" s="44">
        <f t="shared" si="12"/>
        <v>1500</v>
      </c>
      <c r="BJ37" s="49"/>
      <c r="BK37" s="49"/>
      <c r="BL37" s="49"/>
      <c r="BM37" s="49"/>
      <c r="BN37" s="49"/>
      <c r="BO37" s="49"/>
      <c r="BP37" s="44">
        <f t="shared" si="13"/>
        <v>0</v>
      </c>
      <c r="BQ37" s="49"/>
      <c r="BR37" s="49"/>
      <c r="BS37" s="49"/>
      <c r="BT37" s="49"/>
      <c r="BU37" s="49"/>
      <c r="BV37" s="44">
        <f t="shared" si="14"/>
        <v>0</v>
      </c>
      <c r="BW37" s="49">
        <v>17.949865</v>
      </c>
      <c r="BX37" s="49">
        <v>18.13385</v>
      </c>
      <c r="BY37" s="49">
        <v>18.41</v>
      </c>
      <c r="BZ37" s="49">
        <v>18.41</v>
      </c>
      <c r="CA37" s="49">
        <v>18.41</v>
      </c>
      <c r="CB37" s="44">
        <f t="shared" si="0"/>
        <v>91.31371499999999</v>
      </c>
      <c r="CC37" s="44">
        <f t="shared" si="1"/>
        <v>1591.313715</v>
      </c>
      <c r="CD37" s="41"/>
      <c r="CE37" s="49"/>
      <c r="CF37" s="44">
        <f t="shared" si="15"/>
        <v>0</v>
      </c>
      <c r="CG37" s="44"/>
      <c r="CH37" s="49"/>
      <c r="CI37" s="49"/>
      <c r="CJ37" s="49"/>
      <c r="CK37" s="44">
        <f t="shared" si="16"/>
        <v>0</v>
      </c>
      <c r="CL37" s="49">
        <v>18.41</v>
      </c>
      <c r="CM37" s="49"/>
      <c r="CN37" s="49"/>
      <c r="CO37" s="49"/>
      <c r="CP37" s="49"/>
      <c r="CQ37" s="49"/>
      <c r="CR37" s="49"/>
      <c r="CS37" s="49"/>
      <c r="CT37" s="49"/>
      <c r="CU37" s="49"/>
      <c r="CV37" s="49"/>
      <c r="CW37" s="49"/>
      <c r="CX37" s="49"/>
      <c r="CY37" s="49"/>
      <c r="CZ37" s="49"/>
      <c r="DA37" s="49"/>
      <c r="DB37" s="44">
        <f t="shared" si="17"/>
        <v>18.41</v>
      </c>
      <c r="DC37" s="44">
        <f t="shared" si="2"/>
        <v>18.41</v>
      </c>
    </row>
    <row r="38" spans="1:108" ht="15">
      <c r="A38" s="50"/>
      <c r="B38" s="23" t="s">
        <v>99</v>
      </c>
      <c r="C38" s="97" t="s">
        <v>77</v>
      </c>
      <c r="D38" s="49"/>
      <c r="E38" s="49"/>
      <c r="F38" s="49"/>
      <c r="G38" s="49"/>
      <c r="H38" s="49"/>
      <c r="I38" s="49"/>
      <c r="J38" s="49"/>
      <c r="K38" s="49"/>
      <c r="L38" s="49"/>
      <c r="M38" s="49"/>
      <c r="N38" s="49"/>
      <c r="O38" s="44">
        <f t="shared" si="3"/>
        <v>0</v>
      </c>
      <c r="P38" s="44"/>
      <c r="Q38" s="49"/>
      <c r="R38" s="49"/>
      <c r="S38" s="49"/>
      <c r="T38" s="44">
        <f t="shared" si="4"/>
        <v>0</v>
      </c>
      <c r="U38" s="49"/>
      <c r="V38" s="49"/>
      <c r="W38" s="49"/>
      <c r="X38" s="49"/>
      <c r="Y38" s="49"/>
      <c r="Z38" s="44">
        <f t="shared" si="5"/>
        <v>0</v>
      </c>
      <c r="AA38" s="44">
        <f t="shared" si="6"/>
        <v>0</v>
      </c>
      <c r="AB38" s="41"/>
      <c r="AC38" s="49"/>
      <c r="AD38" s="49"/>
      <c r="AE38" s="49"/>
      <c r="AF38" s="49"/>
      <c r="AG38" s="49"/>
      <c r="AH38" s="44">
        <f t="shared" si="7"/>
        <v>0</v>
      </c>
      <c r="AI38" s="49"/>
      <c r="AJ38" s="49"/>
      <c r="AK38" s="49"/>
      <c r="AL38" s="49"/>
      <c r="AM38" s="49"/>
      <c r="AN38" s="44">
        <f t="shared" si="8"/>
        <v>0</v>
      </c>
      <c r="AO38" s="49"/>
      <c r="AP38" s="49"/>
      <c r="AQ38" s="49"/>
      <c r="AR38" s="49"/>
      <c r="AS38" s="49"/>
      <c r="AT38" s="44">
        <f t="shared" si="9"/>
        <v>0</v>
      </c>
      <c r="AU38" s="49"/>
      <c r="AV38" s="49"/>
      <c r="AW38" s="49"/>
      <c r="AX38" s="49"/>
      <c r="AY38" s="49"/>
      <c r="AZ38" s="44">
        <f t="shared" si="10"/>
        <v>0</v>
      </c>
      <c r="BA38" s="44">
        <f t="shared" si="11"/>
        <v>0</v>
      </c>
      <c r="BB38" s="41"/>
      <c r="BC38" s="49">
        <v>1.6</v>
      </c>
      <c r="BD38" s="49"/>
      <c r="BE38" s="49"/>
      <c r="BF38" s="49">
        <v>0.4</v>
      </c>
      <c r="BG38" s="49"/>
      <c r="BH38" s="49"/>
      <c r="BI38" s="44">
        <f t="shared" si="12"/>
        <v>2</v>
      </c>
      <c r="BJ38" s="49"/>
      <c r="BK38" s="49"/>
      <c r="BL38" s="49"/>
      <c r="BM38" s="49"/>
      <c r="BN38" s="49"/>
      <c r="BO38" s="49"/>
      <c r="BP38" s="44">
        <f t="shared" si="13"/>
        <v>0</v>
      </c>
      <c r="BQ38" s="49"/>
      <c r="BR38" s="49"/>
      <c r="BS38" s="49"/>
      <c r="BT38" s="49"/>
      <c r="BU38" s="49"/>
      <c r="BV38" s="44">
        <f t="shared" si="14"/>
        <v>0</v>
      </c>
      <c r="BW38" s="49"/>
      <c r="BX38" s="49"/>
      <c r="BY38" s="49"/>
      <c r="BZ38" s="49"/>
      <c r="CA38" s="49"/>
      <c r="CB38" s="44">
        <f t="shared" si="0"/>
        <v>0</v>
      </c>
      <c r="CC38" s="44">
        <f t="shared" si="1"/>
        <v>2</v>
      </c>
      <c r="CD38" s="41"/>
      <c r="CE38" s="49"/>
      <c r="CF38" s="44">
        <f t="shared" si="15"/>
        <v>0</v>
      </c>
      <c r="CG38" s="44"/>
      <c r="CH38" s="49"/>
      <c r="CI38" s="49"/>
      <c r="CJ38" s="49"/>
      <c r="CK38" s="44">
        <f t="shared" si="16"/>
        <v>0</v>
      </c>
      <c r="CL38" s="49"/>
      <c r="CM38" s="49"/>
      <c r="CN38" s="49"/>
      <c r="CO38" s="49"/>
      <c r="CP38" s="49"/>
      <c r="CQ38" s="49"/>
      <c r="CR38" s="49"/>
      <c r="CS38" s="49"/>
      <c r="CT38" s="49"/>
      <c r="CU38" s="49"/>
      <c r="CV38" s="49"/>
      <c r="CW38" s="49"/>
      <c r="CX38" s="49"/>
      <c r="CY38" s="49"/>
      <c r="CZ38" s="49"/>
      <c r="DA38" s="49"/>
      <c r="DB38" s="44">
        <f t="shared" si="17"/>
        <v>0</v>
      </c>
      <c r="DC38" s="44">
        <f t="shared" si="2"/>
        <v>0</v>
      </c>
      <c r="DD38" s="40"/>
    </row>
    <row r="39" spans="1:107" ht="15">
      <c r="A39" s="152">
        <v>6</v>
      </c>
      <c r="B39" s="153" t="s">
        <v>25</v>
      </c>
      <c r="C39" s="97" t="s">
        <v>76</v>
      </c>
      <c r="D39" s="49">
        <v>3</v>
      </c>
      <c r="E39" s="49"/>
      <c r="F39" s="49">
        <v>10.5</v>
      </c>
      <c r="G39" s="49">
        <v>3.5</v>
      </c>
      <c r="H39" s="49">
        <v>10</v>
      </c>
      <c r="I39" s="49">
        <v>3.5</v>
      </c>
      <c r="J39" s="49">
        <v>12.5</v>
      </c>
      <c r="K39" s="49">
        <v>24</v>
      </c>
      <c r="L39" s="49"/>
      <c r="M39" s="49"/>
      <c r="N39" s="49">
        <v>10.834273</v>
      </c>
      <c r="O39" s="44">
        <f t="shared" si="3"/>
        <v>77.834273</v>
      </c>
      <c r="P39" s="44"/>
      <c r="Q39" s="49"/>
      <c r="R39" s="49"/>
      <c r="S39" s="49"/>
      <c r="T39" s="44">
        <f t="shared" si="4"/>
        <v>0</v>
      </c>
      <c r="U39" s="49"/>
      <c r="V39" s="49">
        <v>9.0432</v>
      </c>
      <c r="W39" s="49">
        <v>16.8489</v>
      </c>
      <c r="X39" s="49">
        <v>25.0648</v>
      </c>
      <c r="Y39" s="49">
        <v>34.557726</v>
      </c>
      <c r="Z39" s="44">
        <f t="shared" si="5"/>
        <v>85.514626</v>
      </c>
      <c r="AA39" s="44">
        <f t="shared" si="6"/>
        <v>163.34889900000002</v>
      </c>
      <c r="AB39" s="41"/>
      <c r="AC39" s="49">
        <v>50.85</v>
      </c>
      <c r="AD39" s="49">
        <v>124.15</v>
      </c>
      <c r="AE39" s="49">
        <v>270.2195122</v>
      </c>
      <c r="AF39" s="49">
        <v>184.53134191</v>
      </c>
      <c r="AG39" s="49">
        <v>257.249146628827</v>
      </c>
      <c r="AH39" s="44">
        <f t="shared" si="7"/>
        <v>887.000000738827</v>
      </c>
      <c r="AI39" s="49">
        <v>2.15</v>
      </c>
      <c r="AJ39" s="49">
        <v>4.85</v>
      </c>
      <c r="AK39" s="49">
        <v>9.000000000000002</v>
      </c>
      <c r="AL39" s="49">
        <v>13.868658172198067</v>
      </c>
      <c r="AM39" s="49">
        <v>8.216282856905355</v>
      </c>
      <c r="AN39" s="44">
        <f t="shared" si="8"/>
        <v>38.08494102910342</v>
      </c>
      <c r="AO39" s="49"/>
      <c r="AP39" s="49"/>
      <c r="AQ39" s="49"/>
      <c r="AR39" s="49"/>
      <c r="AS39" s="49"/>
      <c r="AT39" s="44">
        <f t="shared" si="9"/>
        <v>0</v>
      </c>
      <c r="AU39" s="49">
        <v>43.943951340000005</v>
      </c>
      <c r="AV39" s="49">
        <v>53.605328</v>
      </c>
      <c r="AW39" s="49">
        <v>63.340804</v>
      </c>
      <c r="AX39" s="49">
        <v>73.255706</v>
      </c>
      <c r="AY39" s="49">
        <v>83.594239</v>
      </c>
      <c r="AZ39" s="44">
        <f t="shared" si="10"/>
        <v>317.74002834</v>
      </c>
      <c r="BA39" s="44">
        <f t="shared" si="11"/>
        <v>1242.8249701079303</v>
      </c>
      <c r="BB39" s="41"/>
      <c r="BC39" s="49">
        <v>200</v>
      </c>
      <c r="BD39" s="49">
        <v>200</v>
      </c>
      <c r="BE39" s="49">
        <v>200</v>
      </c>
      <c r="BF39" s="49">
        <v>200</v>
      </c>
      <c r="BG39" s="49">
        <v>200</v>
      </c>
      <c r="BH39" s="49"/>
      <c r="BI39" s="44">
        <f t="shared" si="12"/>
        <v>1000</v>
      </c>
      <c r="BJ39" s="49"/>
      <c r="BK39" s="49"/>
      <c r="BL39" s="49"/>
      <c r="BM39" s="49"/>
      <c r="BN39" s="49"/>
      <c r="BO39" s="49"/>
      <c r="BP39" s="44">
        <f t="shared" si="13"/>
        <v>0</v>
      </c>
      <c r="BQ39" s="49"/>
      <c r="BR39" s="49"/>
      <c r="BS39" s="49"/>
      <c r="BT39" s="49"/>
      <c r="BU39" s="49"/>
      <c r="BV39" s="44">
        <f t="shared" si="14"/>
        <v>0</v>
      </c>
      <c r="BW39" s="49">
        <v>92.464903</v>
      </c>
      <c r="BX39" s="49">
        <v>102.988261</v>
      </c>
      <c r="BY39" s="49">
        <v>111.756812</v>
      </c>
      <c r="BZ39" s="49">
        <v>120.83</v>
      </c>
      <c r="CA39" s="49">
        <v>130.262029</v>
      </c>
      <c r="CB39" s="44">
        <f t="shared" si="0"/>
        <v>558.302005</v>
      </c>
      <c r="CC39" s="44">
        <f t="shared" si="1"/>
        <v>1558.302005</v>
      </c>
      <c r="CD39" s="41"/>
      <c r="CE39" s="49"/>
      <c r="CF39" s="44">
        <f t="shared" si="15"/>
        <v>0</v>
      </c>
      <c r="CG39" s="44"/>
      <c r="CH39" s="49"/>
      <c r="CI39" s="49"/>
      <c r="CJ39" s="49"/>
      <c r="CK39" s="44">
        <f t="shared" si="16"/>
        <v>0</v>
      </c>
      <c r="CL39" s="49">
        <v>140.371884</v>
      </c>
      <c r="CM39" s="49">
        <v>127.046812</v>
      </c>
      <c r="CN39" s="49">
        <v>111.019565</v>
      </c>
      <c r="CO39" s="49">
        <v>96.997391</v>
      </c>
      <c r="CP39" s="49">
        <v>80.870725</v>
      </c>
      <c r="CQ39" s="49">
        <v>64.956812</v>
      </c>
      <c r="CR39" s="49">
        <v>13.547101</v>
      </c>
      <c r="CS39" s="49">
        <v>11.108696</v>
      </c>
      <c r="CT39" s="49">
        <v>8.800724</v>
      </c>
      <c r="CU39" s="49"/>
      <c r="CV39" s="49"/>
      <c r="CW39" s="49"/>
      <c r="CX39" s="49"/>
      <c r="CY39" s="49"/>
      <c r="CZ39" s="49"/>
      <c r="DA39" s="49"/>
      <c r="DB39" s="44">
        <f t="shared" si="17"/>
        <v>654.71971</v>
      </c>
      <c r="DC39" s="44">
        <f t="shared" si="2"/>
        <v>654.71971</v>
      </c>
    </row>
    <row r="40" spans="1:107" ht="15">
      <c r="A40" s="152"/>
      <c r="B40" s="154"/>
      <c r="C40" s="97" t="s">
        <v>70</v>
      </c>
      <c r="D40" s="49"/>
      <c r="E40" s="49"/>
      <c r="F40" s="49"/>
      <c r="G40" s="49"/>
      <c r="H40" s="49"/>
      <c r="I40" s="49"/>
      <c r="J40" s="49"/>
      <c r="K40" s="49"/>
      <c r="L40" s="49"/>
      <c r="M40" s="49"/>
      <c r="N40" s="49"/>
      <c r="O40" s="44">
        <f>SUM(D40:N40)</f>
        <v>0</v>
      </c>
      <c r="P40" s="44"/>
      <c r="Q40" s="49"/>
      <c r="R40" s="49"/>
      <c r="S40" s="49">
        <v>22.204536</v>
      </c>
      <c r="T40" s="44">
        <f>SUM(Q40:S40)</f>
        <v>22.204536</v>
      </c>
      <c r="U40" s="49"/>
      <c r="V40" s="49"/>
      <c r="W40" s="49"/>
      <c r="X40" s="49"/>
      <c r="Y40" s="49"/>
      <c r="Z40" s="44">
        <f>SUM(U40:Y40)</f>
        <v>0</v>
      </c>
      <c r="AA40" s="44">
        <f>SUM(O40,P40,T40,Z40)</f>
        <v>22.204536</v>
      </c>
      <c r="AB40" s="41"/>
      <c r="AC40" s="49"/>
      <c r="AD40" s="49"/>
      <c r="AE40" s="49"/>
      <c r="AF40" s="49"/>
      <c r="AG40" s="49"/>
      <c r="AH40" s="44">
        <f>SUM(AC40:AG40)</f>
        <v>0</v>
      </c>
      <c r="AI40" s="49"/>
      <c r="AJ40" s="49"/>
      <c r="AK40" s="49"/>
      <c r="AL40" s="49"/>
      <c r="AM40" s="49"/>
      <c r="AN40" s="44">
        <f>SUM(AI40:AM40)</f>
        <v>0</v>
      </c>
      <c r="AO40" s="49">
        <v>52.913244</v>
      </c>
      <c r="AP40" s="49">
        <v>18.216094</v>
      </c>
      <c r="AQ40" s="49">
        <v>65.530781</v>
      </c>
      <c r="AR40" s="49">
        <v>119.421025</v>
      </c>
      <c r="AS40" s="49">
        <v>60.768</v>
      </c>
      <c r="AT40" s="44">
        <f>SUM(AO40:AS40)</f>
        <v>316.849144</v>
      </c>
      <c r="AU40" s="49"/>
      <c r="AV40" s="49"/>
      <c r="AW40" s="49"/>
      <c r="AX40" s="49"/>
      <c r="AY40" s="49"/>
      <c r="AZ40" s="44">
        <f>SUM(AU40:AY40)</f>
        <v>0</v>
      </c>
      <c r="BA40" s="44">
        <f>SUM(AH40,AN40,AT40,AZ40)</f>
        <v>316.849144</v>
      </c>
      <c r="BB40" s="41"/>
      <c r="BC40" s="49"/>
      <c r="BD40" s="49"/>
      <c r="BE40" s="49"/>
      <c r="BF40" s="49"/>
      <c r="BG40" s="49"/>
      <c r="BH40" s="49"/>
      <c r="BI40" s="44">
        <f>SUM(BC40:BH40)</f>
        <v>0</v>
      </c>
      <c r="BJ40" s="49"/>
      <c r="BK40" s="49"/>
      <c r="BL40" s="49"/>
      <c r="BM40" s="49"/>
      <c r="BN40" s="49"/>
      <c r="BO40" s="49"/>
      <c r="BP40" s="44">
        <f>SUM(BJ40:BO40)</f>
        <v>0</v>
      </c>
      <c r="BQ40" s="49">
        <v>37.7664</v>
      </c>
      <c r="BR40" s="49">
        <v>44.8384</v>
      </c>
      <c r="BS40" s="49">
        <v>0</v>
      </c>
      <c r="BT40" s="49">
        <v>32.992</v>
      </c>
      <c r="BU40" s="49">
        <v>30.349520000000098</v>
      </c>
      <c r="BV40" s="44">
        <f>SUM(BQ40:BU40)</f>
        <v>145.9463200000001</v>
      </c>
      <c r="BW40" s="49"/>
      <c r="BX40" s="49"/>
      <c r="BY40" s="49"/>
      <c r="BZ40" s="49"/>
      <c r="CA40" s="49"/>
      <c r="CB40" s="44">
        <f t="shared" si="0"/>
        <v>0</v>
      </c>
      <c r="CC40" s="44">
        <f t="shared" si="1"/>
        <v>145.9463200000001</v>
      </c>
      <c r="CD40" s="41"/>
      <c r="CE40" s="49"/>
      <c r="CF40" s="44">
        <f t="shared" si="15"/>
        <v>0</v>
      </c>
      <c r="CG40" s="44"/>
      <c r="CH40" s="49">
        <v>0</v>
      </c>
      <c r="CI40" s="49">
        <v>0</v>
      </c>
      <c r="CJ40" s="49">
        <v>0</v>
      </c>
      <c r="CK40" s="44">
        <f t="shared" si="16"/>
        <v>0</v>
      </c>
      <c r="CL40" s="49"/>
      <c r="CM40" s="49"/>
      <c r="CN40" s="49"/>
      <c r="CO40" s="49"/>
      <c r="CP40" s="49"/>
      <c r="CQ40" s="49"/>
      <c r="CR40" s="49"/>
      <c r="CS40" s="49"/>
      <c r="CT40" s="49"/>
      <c r="CU40" s="49"/>
      <c r="CV40" s="49"/>
      <c r="CW40" s="49"/>
      <c r="CX40" s="49"/>
      <c r="CY40" s="49"/>
      <c r="CZ40" s="49"/>
      <c r="DA40" s="49"/>
      <c r="DB40" s="44">
        <f t="shared" si="17"/>
        <v>0</v>
      </c>
      <c r="DC40" s="44">
        <f t="shared" si="2"/>
        <v>0</v>
      </c>
    </row>
    <row r="41" spans="1:107" ht="15">
      <c r="A41" s="50">
        <v>7</v>
      </c>
      <c r="B41" s="23" t="s">
        <v>26</v>
      </c>
      <c r="C41" s="97" t="s">
        <v>70</v>
      </c>
      <c r="D41" s="49"/>
      <c r="E41" s="49">
        <v>48.092</v>
      </c>
      <c r="F41" s="49">
        <v>53</v>
      </c>
      <c r="G41" s="49">
        <v>58</v>
      </c>
      <c r="H41" s="49">
        <v>59.64</v>
      </c>
      <c r="I41" s="49">
        <v>64.48</v>
      </c>
      <c r="J41" s="49">
        <v>69.3</v>
      </c>
      <c r="K41" s="49">
        <v>69.3</v>
      </c>
      <c r="L41" s="49">
        <v>71.913</v>
      </c>
      <c r="M41" s="49">
        <v>75</v>
      </c>
      <c r="N41" s="49">
        <v>78</v>
      </c>
      <c r="O41" s="44">
        <f t="shared" si="3"/>
        <v>646.725</v>
      </c>
      <c r="P41" s="44"/>
      <c r="Q41" s="49"/>
      <c r="R41" s="49"/>
      <c r="S41" s="49"/>
      <c r="T41" s="44">
        <f t="shared" si="4"/>
        <v>0</v>
      </c>
      <c r="U41" s="49"/>
      <c r="V41" s="49"/>
      <c r="W41" s="49"/>
      <c r="X41" s="49"/>
      <c r="Y41" s="49"/>
      <c r="Z41" s="44">
        <f t="shared" si="5"/>
        <v>0</v>
      </c>
      <c r="AA41" s="44">
        <f t="shared" si="6"/>
        <v>646.725</v>
      </c>
      <c r="AB41" s="41"/>
      <c r="AC41" s="49">
        <v>89.82</v>
      </c>
      <c r="AD41" s="49">
        <v>130</v>
      </c>
      <c r="AE41" s="49">
        <v>137.978655</v>
      </c>
      <c r="AF41" s="49">
        <v>175</v>
      </c>
      <c r="AG41" s="49">
        <v>200</v>
      </c>
      <c r="AH41" s="44">
        <f t="shared" si="7"/>
        <v>732.798655</v>
      </c>
      <c r="AI41" s="49"/>
      <c r="AJ41" s="49"/>
      <c r="AK41" s="49"/>
      <c r="AL41" s="49"/>
      <c r="AM41" s="49"/>
      <c r="AN41" s="44">
        <f t="shared" si="8"/>
        <v>0</v>
      </c>
      <c r="AO41" s="49"/>
      <c r="AP41" s="49"/>
      <c r="AQ41" s="49"/>
      <c r="AR41" s="49"/>
      <c r="AS41" s="49"/>
      <c r="AT41" s="44">
        <f t="shared" si="9"/>
        <v>0</v>
      </c>
      <c r="AU41" s="49"/>
      <c r="AV41" s="49"/>
      <c r="AW41" s="49"/>
      <c r="AX41" s="49"/>
      <c r="AY41" s="49"/>
      <c r="AZ41" s="44">
        <f t="shared" si="10"/>
        <v>0</v>
      </c>
      <c r="BA41" s="44">
        <f t="shared" si="11"/>
        <v>732.798655</v>
      </c>
      <c r="BB41" s="41"/>
      <c r="BC41" s="49">
        <v>235</v>
      </c>
      <c r="BD41" s="49"/>
      <c r="BE41" s="49"/>
      <c r="BF41" s="49"/>
      <c r="BG41" s="49"/>
      <c r="BH41" s="49">
        <v>565</v>
      </c>
      <c r="BI41" s="44">
        <f t="shared" si="12"/>
        <v>800</v>
      </c>
      <c r="BJ41" s="49"/>
      <c r="BK41" s="49"/>
      <c r="BL41" s="49"/>
      <c r="BM41" s="49"/>
      <c r="BN41" s="49"/>
      <c r="BO41" s="49"/>
      <c r="BP41" s="44">
        <f t="shared" si="13"/>
        <v>0</v>
      </c>
      <c r="BQ41" s="49"/>
      <c r="BR41" s="49"/>
      <c r="BS41" s="49"/>
      <c r="BT41" s="49"/>
      <c r="BU41" s="49"/>
      <c r="BV41" s="44">
        <f t="shared" si="14"/>
        <v>0</v>
      </c>
      <c r="BW41" s="49"/>
      <c r="BX41" s="49"/>
      <c r="BY41" s="49"/>
      <c r="BZ41" s="49"/>
      <c r="CA41" s="49"/>
      <c r="CB41" s="44">
        <f t="shared" si="0"/>
        <v>0</v>
      </c>
      <c r="CC41" s="44">
        <f t="shared" si="1"/>
        <v>800</v>
      </c>
      <c r="CD41" s="41"/>
      <c r="CE41" s="49"/>
      <c r="CF41" s="44">
        <f t="shared" si="15"/>
        <v>0</v>
      </c>
      <c r="CG41" s="44"/>
      <c r="CH41" s="49"/>
      <c r="CI41" s="49"/>
      <c r="CJ41" s="49"/>
      <c r="CK41" s="44">
        <f t="shared" si="16"/>
        <v>0</v>
      </c>
      <c r="CL41" s="49"/>
      <c r="CM41" s="49"/>
      <c r="CN41" s="49"/>
      <c r="CO41" s="49"/>
      <c r="CP41" s="49"/>
      <c r="CQ41" s="49"/>
      <c r="CR41" s="49"/>
      <c r="CS41" s="49"/>
      <c r="CT41" s="49"/>
      <c r="CU41" s="49"/>
      <c r="CV41" s="49"/>
      <c r="CW41" s="49"/>
      <c r="CX41" s="49"/>
      <c r="CY41" s="49"/>
      <c r="CZ41" s="49"/>
      <c r="DA41" s="49"/>
      <c r="DB41" s="44">
        <f t="shared" si="17"/>
        <v>0</v>
      </c>
      <c r="DC41" s="44">
        <f t="shared" si="2"/>
        <v>0</v>
      </c>
    </row>
    <row r="42" spans="1:107" ht="19.5" customHeight="1">
      <c r="A42" s="40"/>
      <c r="AA42" s="98"/>
      <c r="BA42" s="98"/>
      <c r="CC42" s="98"/>
      <c r="CH42"/>
      <c r="CI42"/>
      <c r="CJ42"/>
      <c r="DC42" s="98"/>
    </row>
    <row r="43" spans="1:107" ht="29.25" customHeight="1">
      <c r="A43" s="50">
        <v>8</v>
      </c>
      <c r="B43" s="21" t="s">
        <v>53</v>
      </c>
      <c r="C43" s="97"/>
      <c r="D43" s="47"/>
      <c r="E43" s="47"/>
      <c r="F43" s="47"/>
      <c r="G43" s="47"/>
      <c r="H43" s="47"/>
      <c r="I43" s="47"/>
      <c r="J43" s="47"/>
      <c r="K43" s="47"/>
      <c r="L43" s="47"/>
      <c r="M43" s="47"/>
      <c r="N43" s="47"/>
      <c r="O43" s="42"/>
      <c r="P43" s="42"/>
      <c r="Q43" s="47"/>
      <c r="R43" s="47"/>
      <c r="S43" s="47"/>
      <c r="T43" s="42"/>
      <c r="U43" s="47"/>
      <c r="V43" s="47"/>
      <c r="W43" s="47"/>
      <c r="X43" s="47"/>
      <c r="Y43" s="47"/>
      <c r="Z43" s="42"/>
      <c r="AA43" s="42"/>
      <c r="AB43" s="43"/>
      <c r="AC43" s="47"/>
      <c r="AD43" s="47"/>
      <c r="AE43" s="47"/>
      <c r="AF43" s="47"/>
      <c r="AG43" s="47"/>
      <c r="AH43" s="42"/>
      <c r="AI43" s="47"/>
      <c r="AJ43" s="47"/>
      <c r="AK43" s="47"/>
      <c r="AL43" s="47"/>
      <c r="AM43" s="47"/>
      <c r="AN43" s="42"/>
      <c r="AO43" s="47"/>
      <c r="AP43" s="47"/>
      <c r="AQ43" s="47"/>
      <c r="AR43" s="47"/>
      <c r="AS43" s="47"/>
      <c r="AT43" s="42"/>
      <c r="AU43" s="47"/>
      <c r="AV43" s="47"/>
      <c r="AW43" s="47"/>
      <c r="AX43" s="47"/>
      <c r="AY43" s="47"/>
      <c r="AZ43" s="42"/>
      <c r="BA43" s="42"/>
      <c r="BB43" s="43"/>
      <c r="BC43" s="47"/>
      <c r="BD43" s="47"/>
      <c r="BE43" s="47"/>
      <c r="BF43" s="47"/>
      <c r="BG43" s="47"/>
      <c r="BH43" s="47"/>
      <c r="BI43" s="42"/>
      <c r="BJ43" s="47"/>
      <c r="BK43" s="47"/>
      <c r="BL43" s="47"/>
      <c r="BM43" s="47"/>
      <c r="BN43" s="47"/>
      <c r="BO43" s="47"/>
      <c r="BP43" s="42"/>
      <c r="BQ43" s="47"/>
      <c r="BR43" s="47"/>
      <c r="BS43" s="47"/>
      <c r="BT43" s="47"/>
      <c r="BU43" s="47"/>
      <c r="BV43" s="42"/>
      <c r="BW43" s="47"/>
      <c r="BX43" s="47"/>
      <c r="BY43" s="47"/>
      <c r="BZ43" s="47"/>
      <c r="CA43" s="47"/>
      <c r="CB43" s="42"/>
      <c r="CC43" s="42"/>
      <c r="CD43" s="43"/>
      <c r="CE43" s="47"/>
      <c r="CF43" s="42"/>
      <c r="CG43" s="42"/>
      <c r="CH43" s="47"/>
      <c r="CI43" s="47"/>
      <c r="CJ43" s="47"/>
      <c r="CK43" s="42"/>
      <c r="CL43" s="47"/>
      <c r="CM43" s="47"/>
      <c r="CN43" s="47"/>
      <c r="CO43" s="47"/>
      <c r="CP43" s="47"/>
      <c r="CQ43" s="47"/>
      <c r="CR43" s="47"/>
      <c r="CS43" s="47"/>
      <c r="CT43" s="47"/>
      <c r="CU43" s="47"/>
      <c r="CV43" s="47"/>
      <c r="CW43" s="47"/>
      <c r="CX43" s="47"/>
      <c r="CY43" s="47"/>
      <c r="CZ43" s="47"/>
      <c r="DA43" s="47"/>
      <c r="DB43" s="42"/>
      <c r="DC43" s="42"/>
    </row>
    <row r="44" spans="1:107" ht="15">
      <c r="A44" s="50"/>
      <c r="B44" s="22" t="s">
        <v>87</v>
      </c>
      <c r="C44" s="97" t="s">
        <v>70</v>
      </c>
      <c r="D44" s="49"/>
      <c r="E44" s="49"/>
      <c r="F44" s="49"/>
      <c r="G44" s="49"/>
      <c r="H44" s="49"/>
      <c r="I44" s="49"/>
      <c r="J44" s="49"/>
      <c r="K44" s="49"/>
      <c r="L44" s="49"/>
      <c r="M44" s="49"/>
      <c r="N44" s="49"/>
      <c r="O44" s="44">
        <f>SUM(D44:N44)</f>
        <v>0</v>
      </c>
      <c r="P44" s="44"/>
      <c r="Q44" s="49"/>
      <c r="R44" s="49"/>
      <c r="S44" s="49"/>
      <c r="T44" s="44">
        <f>SUM(Q44:S44)</f>
        <v>0</v>
      </c>
      <c r="U44" s="49"/>
      <c r="V44" s="49"/>
      <c r="W44" s="49"/>
      <c r="X44" s="49"/>
      <c r="Y44" s="49"/>
      <c r="Z44" s="44">
        <f>SUM(U44:Y44)</f>
        <v>0</v>
      </c>
      <c r="AA44" s="44">
        <f>SUM(O44,P44,T44,Z44)</f>
        <v>0</v>
      </c>
      <c r="AB44" s="43"/>
      <c r="AC44" s="49"/>
      <c r="AD44" s="49"/>
      <c r="AE44" s="49"/>
      <c r="AF44" s="49"/>
      <c r="AG44" s="49"/>
      <c r="AH44" s="44">
        <f>SUM(AC44:AG44)</f>
        <v>0</v>
      </c>
      <c r="AI44" s="49"/>
      <c r="AJ44" s="49"/>
      <c r="AK44" s="49"/>
      <c r="AL44" s="49"/>
      <c r="AM44" s="49"/>
      <c r="AN44" s="44">
        <f>SUM(AI44:AM44)</f>
        <v>0</v>
      </c>
      <c r="AO44" s="49"/>
      <c r="AP44" s="49"/>
      <c r="AQ44" s="49"/>
      <c r="AR44" s="49"/>
      <c r="AS44" s="49"/>
      <c r="AT44" s="44">
        <f>SUM(AO44:AS44)</f>
        <v>0</v>
      </c>
      <c r="AU44" s="49"/>
      <c r="AV44" s="49"/>
      <c r="AW44" s="49"/>
      <c r="AX44" s="49"/>
      <c r="AY44" s="49"/>
      <c r="AZ44" s="44">
        <f>SUM(AU44:AY44)</f>
        <v>0</v>
      </c>
      <c r="BA44" s="44">
        <f>SUM(AH44,AN44,AT44,AZ44)</f>
        <v>0</v>
      </c>
      <c r="BB44" s="43"/>
      <c r="BC44" s="49">
        <v>0.2012</v>
      </c>
      <c r="BD44" s="49">
        <v>0.2012</v>
      </c>
      <c r="BE44" s="49">
        <v>0.2012</v>
      </c>
      <c r="BF44" s="49">
        <v>0.2012</v>
      </c>
      <c r="BG44" s="49">
        <v>0.2012</v>
      </c>
      <c r="BH44" s="49"/>
      <c r="BI44" s="44">
        <f>SUM(BC44:BH44)</f>
        <v>1.006</v>
      </c>
      <c r="BJ44" s="49"/>
      <c r="BK44" s="49"/>
      <c r="BL44" s="49"/>
      <c r="BM44" s="49"/>
      <c r="BN44" s="49"/>
      <c r="BO44" s="49"/>
      <c r="BP44" s="44">
        <f>SUM(BJ44:BO44)</f>
        <v>0</v>
      </c>
      <c r="BQ44" s="49"/>
      <c r="BR44" s="49"/>
      <c r="BS44" s="49"/>
      <c r="BT44" s="49"/>
      <c r="BU44" s="49"/>
      <c r="BV44" s="44">
        <f>SUM(BQ44:BU44)</f>
        <v>0</v>
      </c>
      <c r="BW44" s="49"/>
      <c r="BX44" s="49"/>
      <c r="BY44" s="49"/>
      <c r="BZ44" s="49"/>
      <c r="CA44" s="49"/>
      <c r="CB44" s="44">
        <f aca="true" t="shared" si="18" ref="CB44:CB63">SUM(BW44:CA44)</f>
        <v>0</v>
      </c>
      <c r="CC44" s="44">
        <f aca="true" t="shared" si="19" ref="CC44:CC63">SUM(BI44,BP44,BV44,CB44)</f>
        <v>1.006</v>
      </c>
      <c r="CD44" s="43"/>
      <c r="CE44" s="49"/>
      <c r="CF44" s="44">
        <f t="shared" si="15"/>
        <v>0</v>
      </c>
      <c r="CG44" s="44"/>
      <c r="CH44" s="49"/>
      <c r="CI44" s="49"/>
      <c r="CJ44" s="49"/>
      <c r="CK44" s="44">
        <f aca="true" t="shared" si="20" ref="CK44:CK63">SUM(CH44:CJ44)</f>
        <v>0</v>
      </c>
      <c r="CL44" s="49"/>
      <c r="CM44" s="49"/>
      <c r="CN44" s="49"/>
      <c r="CO44" s="49"/>
      <c r="CP44" s="49"/>
      <c r="CQ44" s="49"/>
      <c r="CR44" s="49"/>
      <c r="CS44" s="49"/>
      <c r="CT44" s="49"/>
      <c r="CU44" s="49"/>
      <c r="CV44" s="49"/>
      <c r="CW44" s="49"/>
      <c r="CX44" s="49"/>
      <c r="CY44" s="49"/>
      <c r="CZ44" s="49"/>
      <c r="DA44" s="49"/>
      <c r="DB44" s="44">
        <f aca="true" t="shared" si="21" ref="DB44:DB63">SUM(CL44:DA44)</f>
        <v>0</v>
      </c>
      <c r="DC44" s="44">
        <f aca="true" t="shared" si="22" ref="DC44:DC63">SUM(CF44,CG44,CK44,DB44)</f>
        <v>0</v>
      </c>
    </row>
    <row r="45" spans="1:107" ht="15.75" customHeight="1">
      <c r="A45" s="50">
        <v>9</v>
      </c>
      <c r="B45" s="22" t="s">
        <v>7</v>
      </c>
      <c r="C45" s="97" t="s">
        <v>70</v>
      </c>
      <c r="D45" s="49">
        <v>325</v>
      </c>
      <c r="E45" s="49">
        <v>425</v>
      </c>
      <c r="F45" s="49"/>
      <c r="G45" s="49">
        <v>3.5</v>
      </c>
      <c r="H45" s="49">
        <v>5</v>
      </c>
      <c r="I45" s="49">
        <v>154.338</v>
      </c>
      <c r="J45" s="49"/>
      <c r="K45" s="49">
        <v>75</v>
      </c>
      <c r="L45" s="49">
        <v>75</v>
      </c>
      <c r="M45" s="49">
        <v>75</v>
      </c>
      <c r="N45" s="49">
        <v>75</v>
      </c>
      <c r="O45" s="44">
        <f>SUM(D45:N45)</f>
        <v>1212.838</v>
      </c>
      <c r="P45" s="44"/>
      <c r="Q45" s="49"/>
      <c r="R45" s="49">
        <v>10</v>
      </c>
      <c r="S45" s="49">
        <v>10</v>
      </c>
      <c r="T45" s="44">
        <f>SUM(Q45:S45)</f>
        <v>20</v>
      </c>
      <c r="U45" s="49"/>
      <c r="V45" s="49"/>
      <c r="W45" s="49"/>
      <c r="X45" s="49"/>
      <c r="Y45" s="49"/>
      <c r="Z45" s="44">
        <f>SUM(U45:Y45)</f>
        <v>0</v>
      </c>
      <c r="AA45" s="44">
        <f>SUM(O45,P45,T45,Z45)</f>
        <v>1232.838</v>
      </c>
      <c r="AB45" s="43"/>
      <c r="AC45" s="49">
        <v>214.1</v>
      </c>
      <c r="AD45" s="49">
        <v>268.8</v>
      </c>
      <c r="AE45" s="49">
        <v>283.1</v>
      </c>
      <c r="AF45" s="49">
        <v>225.6</v>
      </c>
      <c r="AG45" s="49">
        <v>245</v>
      </c>
      <c r="AH45" s="44">
        <f>SUM(AC45:AG45)</f>
        <v>1236.6</v>
      </c>
      <c r="AI45" s="49">
        <v>3.137866</v>
      </c>
      <c r="AJ45" s="49">
        <v>8.474612</v>
      </c>
      <c r="AK45" s="49">
        <v>15.00589612</v>
      </c>
      <c r="AL45" s="49">
        <v>8.75716755</v>
      </c>
      <c r="AM45" s="49">
        <v>14.62445823</v>
      </c>
      <c r="AN45" s="44">
        <f>SUM(AI45:AM45)</f>
        <v>49.9999999</v>
      </c>
      <c r="AO45" s="49">
        <v>10</v>
      </c>
      <c r="AP45" s="49">
        <v>10</v>
      </c>
      <c r="AQ45" s="49">
        <v>10</v>
      </c>
      <c r="AR45" s="49">
        <v>0</v>
      </c>
      <c r="AS45" s="49">
        <v>0</v>
      </c>
      <c r="AT45" s="44">
        <f>SUM(AO45:AS45)</f>
        <v>30</v>
      </c>
      <c r="AU45" s="49"/>
      <c r="AV45" s="49"/>
      <c r="AW45" s="49"/>
      <c r="AX45" s="49"/>
      <c r="AY45" s="49"/>
      <c r="AZ45" s="44">
        <f>SUM(AU45:AY45)</f>
        <v>0</v>
      </c>
      <c r="BA45" s="44">
        <f>SUM(AH45,AN45,AT45,AZ45)</f>
        <v>1316.5999998999998</v>
      </c>
      <c r="BB45" s="43"/>
      <c r="BC45" s="49">
        <v>260</v>
      </c>
      <c r="BD45" s="49">
        <v>300</v>
      </c>
      <c r="BE45" s="49">
        <v>325</v>
      </c>
      <c r="BF45" s="49">
        <v>300</v>
      </c>
      <c r="BG45" s="49">
        <v>290</v>
      </c>
      <c r="BH45" s="49">
        <v>0</v>
      </c>
      <c r="BI45" s="44">
        <f>SUM(BC45:BH45)</f>
        <v>1475</v>
      </c>
      <c r="BJ45" s="49">
        <v>20</v>
      </c>
      <c r="BK45" s="49">
        <v>20</v>
      </c>
      <c r="BL45" s="49">
        <v>15</v>
      </c>
      <c r="BM45" s="49">
        <v>15</v>
      </c>
      <c r="BN45" s="49">
        <v>5</v>
      </c>
      <c r="BO45" s="49"/>
      <c r="BP45" s="44">
        <f>SUM(BJ45:BO45)</f>
        <v>75</v>
      </c>
      <c r="BQ45" s="49">
        <v>0</v>
      </c>
      <c r="BR45" s="49">
        <v>0</v>
      </c>
      <c r="BS45" s="49">
        <v>0</v>
      </c>
      <c r="BT45" s="49">
        <v>0</v>
      </c>
      <c r="BU45" s="49">
        <v>0</v>
      </c>
      <c r="BV45" s="44">
        <f>SUM(BQ45:BU45)</f>
        <v>0</v>
      </c>
      <c r="BW45" s="49"/>
      <c r="BX45" s="49"/>
      <c r="BY45" s="49"/>
      <c r="BZ45" s="49"/>
      <c r="CA45" s="49"/>
      <c r="CB45" s="44">
        <f t="shared" si="18"/>
        <v>0</v>
      </c>
      <c r="CC45" s="44">
        <f t="shared" si="19"/>
        <v>1550</v>
      </c>
      <c r="CD45" s="43"/>
      <c r="CE45" s="49"/>
      <c r="CF45" s="44">
        <f t="shared" si="15"/>
        <v>0</v>
      </c>
      <c r="CG45" s="44"/>
      <c r="CH45" s="49">
        <v>0</v>
      </c>
      <c r="CI45" s="49">
        <v>0</v>
      </c>
      <c r="CJ45" s="49">
        <v>0</v>
      </c>
      <c r="CK45" s="44">
        <f t="shared" si="20"/>
        <v>0</v>
      </c>
      <c r="CL45" s="49"/>
      <c r="CM45" s="49"/>
      <c r="CN45" s="49"/>
      <c r="CO45" s="49"/>
      <c r="CP45" s="49"/>
      <c r="CQ45" s="49"/>
      <c r="CR45" s="49"/>
      <c r="CS45" s="49"/>
      <c r="CT45" s="49"/>
      <c r="CU45" s="49"/>
      <c r="CV45" s="49"/>
      <c r="CW45" s="49"/>
      <c r="CX45" s="49"/>
      <c r="CY45" s="49"/>
      <c r="CZ45" s="49"/>
      <c r="DA45" s="49"/>
      <c r="DB45" s="44">
        <f t="shared" si="21"/>
        <v>0</v>
      </c>
      <c r="DC45" s="44">
        <f t="shared" si="22"/>
        <v>0</v>
      </c>
    </row>
    <row r="46" spans="1:107" ht="31.5" customHeight="1">
      <c r="A46" s="50"/>
      <c r="B46" s="22" t="s">
        <v>32</v>
      </c>
      <c r="C46" s="97" t="s">
        <v>70</v>
      </c>
      <c r="D46" s="49"/>
      <c r="E46" s="49"/>
      <c r="F46" s="49"/>
      <c r="G46" s="49"/>
      <c r="H46" s="49"/>
      <c r="I46" s="49"/>
      <c r="J46" s="49"/>
      <c r="K46" s="49"/>
      <c r="L46" s="49"/>
      <c r="M46" s="49"/>
      <c r="N46" s="49"/>
      <c r="O46" s="44">
        <f>SUM(D46:N46)</f>
        <v>0</v>
      </c>
      <c r="P46" s="44"/>
      <c r="Q46" s="49"/>
      <c r="R46" s="49"/>
      <c r="S46" s="49"/>
      <c r="T46" s="44">
        <f>SUM(Q46:S46)</f>
        <v>0</v>
      </c>
      <c r="U46" s="49"/>
      <c r="V46" s="49"/>
      <c r="W46" s="49"/>
      <c r="X46" s="49"/>
      <c r="Y46" s="49"/>
      <c r="Z46" s="44">
        <f>SUM(U46:Y46)</f>
        <v>0</v>
      </c>
      <c r="AA46" s="44">
        <f>SUM(O46,P46,T46,Z46)</f>
        <v>0</v>
      </c>
      <c r="AB46" s="43"/>
      <c r="AC46" s="49">
        <v>14.077607</v>
      </c>
      <c r="AD46" s="49">
        <v>8.825486</v>
      </c>
      <c r="AE46" s="49">
        <v>10.096907</v>
      </c>
      <c r="AF46" s="49"/>
      <c r="AG46" s="49"/>
      <c r="AH46" s="44">
        <f>SUM(AC46:AG46)</f>
        <v>33</v>
      </c>
      <c r="AI46" s="49"/>
      <c r="AJ46" s="49"/>
      <c r="AK46" s="49"/>
      <c r="AL46" s="49"/>
      <c r="AM46" s="49"/>
      <c r="AN46" s="44">
        <f>SUM(AI46:AM46)</f>
        <v>0</v>
      </c>
      <c r="AO46" s="49"/>
      <c r="AP46" s="49"/>
      <c r="AQ46" s="49"/>
      <c r="AR46" s="49"/>
      <c r="AS46" s="49"/>
      <c r="AT46" s="44">
        <f>SUM(AO46:AS46)</f>
        <v>0</v>
      </c>
      <c r="AU46" s="49"/>
      <c r="AV46" s="49"/>
      <c r="AW46" s="49"/>
      <c r="AX46" s="49"/>
      <c r="AY46" s="49"/>
      <c r="AZ46" s="44">
        <f>SUM(AU46:AY46)</f>
        <v>0</v>
      </c>
      <c r="BA46" s="44">
        <f>SUM(AH46,AN46,AT46,AZ46)</f>
        <v>33</v>
      </c>
      <c r="BB46" s="43"/>
      <c r="BC46" s="49"/>
      <c r="BD46" s="49">
        <v>5</v>
      </c>
      <c r="BE46" s="49"/>
      <c r="BF46" s="49"/>
      <c r="BG46" s="49"/>
      <c r="BH46" s="49"/>
      <c r="BI46" s="44">
        <f>SUM(BC46:BH46)</f>
        <v>5</v>
      </c>
      <c r="BJ46" s="49"/>
      <c r="BK46" s="49"/>
      <c r="BL46" s="49"/>
      <c r="BM46" s="49"/>
      <c r="BN46" s="49"/>
      <c r="BO46" s="49"/>
      <c r="BP46" s="44">
        <f>SUM(BJ46:BO46)</f>
        <v>0</v>
      </c>
      <c r="BQ46" s="49"/>
      <c r="BR46" s="49"/>
      <c r="BS46" s="49"/>
      <c r="BT46" s="49"/>
      <c r="BU46" s="49"/>
      <c r="BV46" s="44">
        <f>SUM(BQ46:BU46)</f>
        <v>0</v>
      </c>
      <c r="BW46" s="49"/>
      <c r="BX46" s="49"/>
      <c r="BY46" s="49"/>
      <c r="BZ46" s="49"/>
      <c r="CA46" s="49"/>
      <c r="CB46" s="44">
        <f t="shared" si="18"/>
        <v>0</v>
      </c>
      <c r="CC46" s="44">
        <f t="shared" si="19"/>
        <v>5</v>
      </c>
      <c r="CD46" s="43"/>
      <c r="CE46" s="49"/>
      <c r="CF46" s="44">
        <f t="shared" si="15"/>
        <v>0</v>
      </c>
      <c r="CG46" s="44"/>
      <c r="CH46" s="49"/>
      <c r="CI46" s="49"/>
      <c r="CJ46" s="49"/>
      <c r="CK46" s="44">
        <f t="shared" si="20"/>
        <v>0</v>
      </c>
      <c r="CL46" s="49"/>
      <c r="CM46" s="49"/>
      <c r="CN46" s="49"/>
      <c r="CO46" s="49"/>
      <c r="CP46" s="49"/>
      <c r="CQ46" s="49"/>
      <c r="CR46" s="49"/>
      <c r="CS46" s="49"/>
      <c r="CT46" s="49"/>
      <c r="CU46" s="49"/>
      <c r="CV46" s="49"/>
      <c r="CW46" s="49"/>
      <c r="CX46" s="49"/>
      <c r="CY46" s="49"/>
      <c r="CZ46" s="49"/>
      <c r="DA46" s="49"/>
      <c r="DB46" s="44">
        <f t="shared" si="21"/>
        <v>0</v>
      </c>
      <c r="DC46" s="44">
        <f t="shared" si="22"/>
        <v>0</v>
      </c>
    </row>
    <row r="47" spans="1:107" ht="31.5" customHeight="1">
      <c r="A47" s="50"/>
      <c r="B47" s="22" t="s">
        <v>38</v>
      </c>
      <c r="C47" s="97" t="s">
        <v>70</v>
      </c>
      <c r="D47" s="49"/>
      <c r="E47" s="49"/>
      <c r="F47" s="49"/>
      <c r="G47" s="49"/>
      <c r="H47" s="49"/>
      <c r="I47" s="49"/>
      <c r="J47" s="49"/>
      <c r="K47" s="49"/>
      <c r="L47" s="49"/>
      <c r="M47" s="49"/>
      <c r="N47" s="49"/>
      <c r="O47" s="44">
        <f>SUM(D47:N47)</f>
        <v>0</v>
      </c>
      <c r="P47" s="44"/>
      <c r="Q47" s="49"/>
      <c r="R47" s="49"/>
      <c r="S47" s="49"/>
      <c r="T47" s="44">
        <f>SUM(Q47:S47)</f>
        <v>0</v>
      </c>
      <c r="U47" s="49"/>
      <c r="V47" s="49"/>
      <c r="W47" s="49"/>
      <c r="X47" s="49"/>
      <c r="Y47" s="49"/>
      <c r="Z47" s="44">
        <f>SUM(U47:Y47)</f>
        <v>0</v>
      </c>
      <c r="AA47" s="44">
        <f>SUM(O47,P47,T47,Z47)</f>
        <v>0</v>
      </c>
      <c r="AB47" s="43"/>
      <c r="AC47" s="49"/>
      <c r="AD47" s="49"/>
      <c r="AE47" s="49">
        <v>1.1</v>
      </c>
      <c r="AF47" s="49"/>
      <c r="AG47" s="49"/>
      <c r="AH47" s="44">
        <f>SUM(AC47:AG47)</f>
        <v>1.1</v>
      </c>
      <c r="AI47" s="49"/>
      <c r="AJ47" s="49"/>
      <c r="AK47" s="49"/>
      <c r="AL47" s="49"/>
      <c r="AM47" s="49"/>
      <c r="AN47" s="44">
        <f>SUM(AI47:AM47)</f>
        <v>0</v>
      </c>
      <c r="AO47" s="49"/>
      <c r="AP47" s="49"/>
      <c r="AQ47" s="49"/>
      <c r="AR47" s="49"/>
      <c r="AS47" s="49"/>
      <c r="AT47" s="44">
        <f>SUM(AO47:AS47)</f>
        <v>0</v>
      </c>
      <c r="AU47" s="49"/>
      <c r="AV47" s="49"/>
      <c r="AW47" s="49"/>
      <c r="AX47" s="49"/>
      <c r="AY47" s="49"/>
      <c r="AZ47" s="44">
        <f>SUM(AU47:AY47)</f>
        <v>0</v>
      </c>
      <c r="BA47" s="44">
        <f>SUM(AH47,AN47,AT47,AZ47)</f>
        <v>1.1</v>
      </c>
      <c r="BB47" s="43"/>
      <c r="BC47" s="49"/>
      <c r="BD47" s="49"/>
      <c r="BE47" s="49"/>
      <c r="BF47" s="49"/>
      <c r="BG47" s="49"/>
      <c r="BH47" s="49"/>
      <c r="BI47" s="44">
        <f>SUM(BC47:BH47)</f>
        <v>0</v>
      </c>
      <c r="BJ47" s="49"/>
      <c r="BK47" s="49"/>
      <c r="BL47" s="49"/>
      <c r="BM47" s="49"/>
      <c r="BN47" s="49"/>
      <c r="BO47" s="49"/>
      <c r="BP47" s="44">
        <f>SUM(BJ47:BO47)</f>
        <v>0</v>
      </c>
      <c r="BQ47" s="49"/>
      <c r="BR47" s="49"/>
      <c r="BS47" s="49"/>
      <c r="BT47" s="49"/>
      <c r="BU47" s="49"/>
      <c r="BV47" s="44">
        <f>SUM(BQ47:BU47)</f>
        <v>0</v>
      </c>
      <c r="BW47" s="49"/>
      <c r="BX47" s="49"/>
      <c r="BY47" s="49"/>
      <c r="BZ47" s="49"/>
      <c r="CA47" s="49"/>
      <c r="CB47" s="44">
        <f t="shared" si="18"/>
        <v>0</v>
      </c>
      <c r="CC47" s="44">
        <f t="shared" si="19"/>
        <v>0</v>
      </c>
      <c r="CD47" s="43"/>
      <c r="CE47" s="49"/>
      <c r="CF47" s="44">
        <f t="shared" si="15"/>
        <v>0</v>
      </c>
      <c r="CG47" s="44"/>
      <c r="CH47" s="49"/>
      <c r="CI47" s="49"/>
      <c r="CJ47" s="49"/>
      <c r="CK47" s="44">
        <f t="shared" si="20"/>
        <v>0</v>
      </c>
      <c r="CL47" s="49"/>
      <c r="CM47" s="49"/>
      <c r="CN47" s="49"/>
      <c r="CO47" s="49"/>
      <c r="CP47" s="49"/>
      <c r="CQ47" s="49"/>
      <c r="CR47" s="49"/>
      <c r="CS47" s="49"/>
      <c r="CT47" s="49"/>
      <c r="CU47" s="49"/>
      <c r="CV47" s="49"/>
      <c r="CW47" s="49"/>
      <c r="CX47" s="49"/>
      <c r="CY47" s="49"/>
      <c r="CZ47" s="49"/>
      <c r="DA47" s="49"/>
      <c r="DB47" s="44">
        <f t="shared" si="21"/>
        <v>0</v>
      </c>
      <c r="DC47" s="44">
        <f t="shared" si="22"/>
        <v>0</v>
      </c>
    </row>
    <row r="48" spans="1:107" ht="15.75" customHeight="1">
      <c r="A48" s="50"/>
      <c r="B48" s="22" t="s">
        <v>37</v>
      </c>
      <c r="C48" s="97" t="s">
        <v>70</v>
      </c>
      <c r="D48" s="49"/>
      <c r="E48" s="49"/>
      <c r="F48" s="49"/>
      <c r="G48" s="49"/>
      <c r="H48" s="49"/>
      <c r="I48" s="49"/>
      <c r="J48" s="49"/>
      <c r="K48" s="49"/>
      <c r="L48" s="49"/>
      <c r="M48" s="49"/>
      <c r="N48" s="49"/>
      <c r="O48" s="42">
        <f aca="true" t="shared" si="23" ref="O48:O60">SUM(D48:N48)</f>
        <v>0</v>
      </c>
      <c r="P48" s="44"/>
      <c r="Q48" s="49"/>
      <c r="R48" s="49"/>
      <c r="S48" s="49"/>
      <c r="T48" s="42">
        <f aca="true" t="shared" si="24" ref="T48:T60">SUM(Q48:S48)</f>
        <v>0</v>
      </c>
      <c r="U48" s="49"/>
      <c r="V48" s="49"/>
      <c r="W48" s="49"/>
      <c r="X48" s="49"/>
      <c r="Y48" s="49"/>
      <c r="Z48" s="42">
        <f aca="true" t="shared" si="25" ref="Z48:Z60">SUM(U48:Y48)</f>
        <v>0</v>
      </c>
      <c r="AA48" s="42">
        <f aca="true" t="shared" si="26" ref="AA48:AA60">SUM(O48,P48,T48,Z48)</f>
        <v>0</v>
      </c>
      <c r="AB48" s="43"/>
      <c r="AC48" s="49"/>
      <c r="AD48" s="49"/>
      <c r="AE48" s="49"/>
      <c r="AF48" s="49"/>
      <c r="AG48" s="49"/>
      <c r="AH48" s="42">
        <f aca="true" t="shared" si="27" ref="AH48:AH60">SUM(AC48:AG48)</f>
        <v>0</v>
      </c>
      <c r="AI48" s="49"/>
      <c r="AJ48" s="49">
        <v>4.3</v>
      </c>
      <c r="AK48" s="49">
        <v>2.2</v>
      </c>
      <c r="AL48" s="49">
        <v>25.275399999999998</v>
      </c>
      <c r="AM48" s="49"/>
      <c r="AN48" s="42">
        <f aca="true" t="shared" si="28" ref="AN48:AN60">SUM(AI48:AM48)</f>
        <v>31.775399999999998</v>
      </c>
      <c r="AO48" s="49"/>
      <c r="AP48" s="49"/>
      <c r="AQ48" s="49"/>
      <c r="AR48" s="49"/>
      <c r="AS48" s="49"/>
      <c r="AT48" s="42">
        <f aca="true" t="shared" si="29" ref="AT48:AT60">SUM(AO48:AS48)</f>
        <v>0</v>
      </c>
      <c r="AU48" s="49"/>
      <c r="AV48" s="49"/>
      <c r="AW48" s="49"/>
      <c r="AX48" s="49"/>
      <c r="AY48" s="49"/>
      <c r="AZ48" s="42">
        <f aca="true" t="shared" si="30" ref="AZ48:AZ60">SUM(AU48:AY48)</f>
        <v>0</v>
      </c>
      <c r="BA48" s="42">
        <f aca="true" t="shared" si="31" ref="BA48:BA60">SUM(AH48,AN48,AT48,AZ48)</f>
        <v>31.775399999999998</v>
      </c>
      <c r="BB48" s="43"/>
      <c r="BC48" s="49"/>
      <c r="BD48" s="49"/>
      <c r="BE48" s="49"/>
      <c r="BF48" s="49"/>
      <c r="BG48" s="49"/>
      <c r="BH48" s="49"/>
      <c r="BI48" s="42">
        <f aca="true" t="shared" si="32" ref="BI48:BI60">SUM(BC48:BH48)</f>
        <v>0</v>
      </c>
      <c r="BJ48" s="49"/>
      <c r="BK48" s="49">
        <v>0.0306</v>
      </c>
      <c r="BL48" s="49"/>
      <c r="BM48" s="49"/>
      <c r="BN48" s="49"/>
      <c r="BO48" s="49"/>
      <c r="BP48" s="42">
        <f aca="true" t="shared" si="33" ref="BP48:BP60">SUM(BJ48:BO48)</f>
        <v>0.0306</v>
      </c>
      <c r="BQ48" s="49"/>
      <c r="BR48" s="49"/>
      <c r="BS48" s="49"/>
      <c r="BT48" s="49"/>
      <c r="BU48" s="49"/>
      <c r="BV48" s="42">
        <f aca="true" t="shared" si="34" ref="BV48:BV60">SUM(BQ48:BU48)</f>
        <v>0</v>
      </c>
      <c r="BW48" s="49"/>
      <c r="BX48" s="49"/>
      <c r="BY48" s="49"/>
      <c r="BZ48" s="49"/>
      <c r="CA48" s="49"/>
      <c r="CB48" s="42">
        <f t="shared" si="18"/>
        <v>0</v>
      </c>
      <c r="CC48" s="42">
        <f t="shared" si="19"/>
        <v>0.0306</v>
      </c>
      <c r="CD48" s="43"/>
      <c r="CE48" s="49"/>
      <c r="CF48" s="44">
        <f t="shared" si="15"/>
        <v>0</v>
      </c>
      <c r="CG48" s="44"/>
      <c r="CH48" s="49"/>
      <c r="CI48" s="49"/>
      <c r="CJ48" s="49"/>
      <c r="CK48" s="42">
        <f t="shared" si="20"/>
        <v>0</v>
      </c>
      <c r="CL48" s="49"/>
      <c r="CM48" s="49"/>
      <c r="CN48" s="49"/>
      <c r="CO48" s="49"/>
      <c r="CP48" s="49"/>
      <c r="CQ48" s="49"/>
      <c r="CR48" s="49"/>
      <c r="CS48" s="49"/>
      <c r="CT48" s="49"/>
      <c r="CU48" s="49"/>
      <c r="CV48" s="49"/>
      <c r="CW48" s="49"/>
      <c r="CX48" s="49"/>
      <c r="CY48" s="49"/>
      <c r="CZ48" s="49"/>
      <c r="DA48" s="49"/>
      <c r="DB48" s="42">
        <f t="shared" si="21"/>
        <v>0</v>
      </c>
      <c r="DC48" s="44">
        <f t="shared" si="22"/>
        <v>0</v>
      </c>
    </row>
    <row r="49" spans="1:107" ht="15.75" customHeight="1">
      <c r="A49" s="156">
        <v>10</v>
      </c>
      <c r="B49" s="153" t="s">
        <v>30</v>
      </c>
      <c r="C49" s="97" t="s">
        <v>76</v>
      </c>
      <c r="D49" s="49"/>
      <c r="E49" s="49"/>
      <c r="F49" s="49"/>
      <c r="G49" s="49"/>
      <c r="H49" s="49"/>
      <c r="I49" s="49"/>
      <c r="J49" s="49"/>
      <c r="K49" s="49"/>
      <c r="L49" s="49"/>
      <c r="M49" s="49"/>
      <c r="N49" s="49"/>
      <c r="O49" s="42">
        <f t="shared" si="23"/>
        <v>0</v>
      </c>
      <c r="P49" s="44"/>
      <c r="Q49" s="49"/>
      <c r="R49" s="49"/>
      <c r="S49" s="49"/>
      <c r="T49" s="42">
        <f t="shared" si="24"/>
        <v>0</v>
      </c>
      <c r="U49" s="49"/>
      <c r="V49" s="49"/>
      <c r="W49" s="49"/>
      <c r="X49" s="49"/>
      <c r="Y49" s="49"/>
      <c r="Z49" s="42">
        <f t="shared" si="25"/>
        <v>0</v>
      </c>
      <c r="AA49" s="42">
        <f t="shared" si="26"/>
        <v>0</v>
      </c>
      <c r="AB49" s="43"/>
      <c r="AC49" s="49"/>
      <c r="AD49" s="49"/>
      <c r="AE49" s="49"/>
      <c r="AF49" s="49"/>
      <c r="AG49" s="49"/>
      <c r="AH49" s="42">
        <f t="shared" si="27"/>
        <v>0</v>
      </c>
      <c r="AI49" s="49"/>
      <c r="AJ49" s="49">
        <v>2.5</v>
      </c>
      <c r="AK49" s="49">
        <v>5</v>
      </c>
      <c r="AL49" s="49">
        <v>3</v>
      </c>
      <c r="AM49" s="49">
        <v>2</v>
      </c>
      <c r="AN49" s="42">
        <f t="shared" si="28"/>
        <v>12.5</v>
      </c>
      <c r="AO49" s="49"/>
      <c r="AP49" s="49"/>
      <c r="AQ49" s="49"/>
      <c r="AR49" s="49"/>
      <c r="AS49" s="49"/>
      <c r="AT49" s="42">
        <f t="shared" si="29"/>
        <v>0</v>
      </c>
      <c r="AU49" s="49"/>
      <c r="AV49" s="49"/>
      <c r="AW49" s="49"/>
      <c r="AX49" s="49"/>
      <c r="AY49" s="49"/>
      <c r="AZ49" s="42">
        <f t="shared" si="30"/>
        <v>0</v>
      </c>
      <c r="BA49" s="42">
        <f t="shared" si="31"/>
        <v>12.5</v>
      </c>
      <c r="BB49" s="43"/>
      <c r="BC49" s="49"/>
      <c r="BD49" s="49"/>
      <c r="BE49" s="49"/>
      <c r="BF49" s="49"/>
      <c r="BG49" s="49"/>
      <c r="BH49" s="49"/>
      <c r="BI49" s="42">
        <f t="shared" si="32"/>
        <v>0</v>
      </c>
      <c r="BJ49" s="49">
        <v>2</v>
      </c>
      <c r="BK49" s="49">
        <v>0.5</v>
      </c>
      <c r="BL49" s="49">
        <v>0.5</v>
      </c>
      <c r="BM49" s="49"/>
      <c r="BN49" s="49"/>
      <c r="BO49" s="49"/>
      <c r="BP49" s="42">
        <f t="shared" si="33"/>
        <v>3</v>
      </c>
      <c r="BQ49" s="49"/>
      <c r="BR49" s="49"/>
      <c r="BS49" s="49"/>
      <c r="BT49" s="49"/>
      <c r="BU49" s="49"/>
      <c r="BV49" s="42">
        <f t="shared" si="34"/>
        <v>0</v>
      </c>
      <c r="BW49" s="49"/>
      <c r="BX49" s="49"/>
      <c r="BY49" s="49"/>
      <c r="BZ49" s="49"/>
      <c r="CA49" s="49"/>
      <c r="CB49" s="42">
        <f t="shared" si="18"/>
        <v>0</v>
      </c>
      <c r="CC49" s="42">
        <f t="shared" si="19"/>
        <v>3</v>
      </c>
      <c r="CD49" s="43"/>
      <c r="CE49" s="49"/>
      <c r="CF49" s="44">
        <f t="shared" si="15"/>
        <v>0</v>
      </c>
      <c r="CG49" s="44"/>
      <c r="CH49" s="49"/>
      <c r="CI49" s="49"/>
      <c r="CJ49" s="49"/>
      <c r="CK49" s="42">
        <f t="shared" si="20"/>
        <v>0</v>
      </c>
      <c r="CL49" s="49"/>
      <c r="CM49" s="49"/>
      <c r="CN49" s="49"/>
      <c r="CO49" s="49"/>
      <c r="CP49" s="49"/>
      <c r="CQ49" s="49"/>
      <c r="CR49" s="49"/>
      <c r="CS49" s="49"/>
      <c r="CT49" s="49"/>
      <c r="CU49" s="49"/>
      <c r="CV49" s="49"/>
      <c r="CW49" s="49"/>
      <c r="CX49" s="49"/>
      <c r="CY49" s="49"/>
      <c r="CZ49" s="49"/>
      <c r="DA49" s="49"/>
      <c r="DB49" s="42">
        <f t="shared" si="21"/>
        <v>0</v>
      </c>
      <c r="DC49" s="44">
        <f t="shared" si="22"/>
        <v>0</v>
      </c>
    </row>
    <row r="50" spans="1:107" ht="15.75" customHeight="1">
      <c r="A50" s="156"/>
      <c r="B50" s="154"/>
      <c r="C50" s="97" t="s">
        <v>70</v>
      </c>
      <c r="D50" s="49"/>
      <c r="E50" s="49"/>
      <c r="F50" s="49"/>
      <c r="G50" s="49"/>
      <c r="H50" s="49"/>
      <c r="I50" s="49"/>
      <c r="J50" s="49"/>
      <c r="K50" s="49"/>
      <c r="L50" s="49"/>
      <c r="M50" s="49"/>
      <c r="N50" s="49"/>
      <c r="O50" s="42">
        <f t="shared" si="23"/>
        <v>0</v>
      </c>
      <c r="P50" s="44"/>
      <c r="Q50" s="49"/>
      <c r="R50" s="49"/>
      <c r="S50" s="49"/>
      <c r="T50" s="42">
        <f t="shared" si="24"/>
        <v>0</v>
      </c>
      <c r="U50" s="49"/>
      <c r="V50" s="49"/>
      <c r="W50" s="49"/>
      <c r="X50" s="49"/>
      <c r="Y50" s="49"/>
      <c r="Z50" s="42">
        <f t="shared" si="25"/>
        <v>0</v>
      </c>
      <c r="AA50" s="42">
        <f t="shared" si="26"/>
        <v>0</v>
      </c>
      <c r="AB50" s="43"/>
      <c r="AC50" s="49"/>
      <c r="AD50" s="49"/>
      <c r="AE50" s="49"/>
      <c r="AF50" s="49"/>
      <c r="AG50" s="49">
        <v>1.05</v>
      </c>
      <c r="AH50" s="42">
        <f t="shared" si="27"/>
        <v>1.05</v>
      </c>
      <c r="AI50" s="49"/>
      <c r="AJ50" s="49"/>
      <c r="AK50" s="49"/>
      <c r="AL50" s="49"/>
      <c r="AM50" s="49"/>
      <c r="AN50" s="42">
        <f t="shared" si="28"/>
        <v>0</v>
      </c>
      <c r="AO50" s="49"/>
      <c r="AP50" s="49"/>
      <c r="AQ50" s="49"/>
      <c r="AR50" s="49"/>
      <c r="AS50" s="49"/>
      <c r="AT50" s="42">
        <f t="shared" si="29"/>
        <v>0</v>
      </c>
      <c r="AU50" s="49"/>
      <c r="AV50" s="49"/>
      <c r="AW50" s="49"/>
      <c r="AX50" s="49"/>
      <c r="AY50" s="49"/>
      <c r="AZ50" s="42">
        <f t="shared" si="30"/>
        <v>0</v>
      </c>
      <c r="BA50" s="42">
        <f t="shared" si="31"/>
        <v>1.05</v>
      </c>
      <c r="BB50" s="43"/>
      <c r="BC50" s="49">
        <v>0.1</v>
      </c>
      <c r="BD50" s="49"/>
      <c r="BE50" s="49"/>
      <c r="BF50" s="49"/>
      <c r="BG50" s="49"/>
      <c r="BH50" s="49"/>
      <c r="BI50" s="42">
        <f t="shared" si="32"/>
        <v>0.1</v>
      </c>
      <c r="BJ50" s="49">
        <v>2</v>
      </c>
      <c r="BK50" s="49"/>
      <c r="BL50" s="49">
        <v>0.5</v>
      </c>
      <c r="BM50" s="49"/>
      <c r="BN50" s="49"/>
      <c r="BO50" s="49"/>
      <c r="BP50" s="42">
        <f t="shared" si="33"/>
        <v>2.5</v>
      </c>
      <c r="BQ50" s="49"/>
      <c r="BR50" s="49"/>
      <c r="BS50" s="49"/>
      <c r="BT50" s="49"/>
      <c r="BU50" s="49"/>
      <c r="BV50" s="42">
        <f t="shared" si="34"/>
        <v>0</v>
      </c>
      <c r="BW50" s="49"/>
      <c r="BX50" s="49"/>
      <c r="BY50" s="49"/>
      <c r="BZ50" s="49"/>
      <c r="CA50" s="49"/>
      <c r="CB50" s="42">
        <f>SUM(BW50:CA50)</f>
        <v>0</v>
      </c>
      <c r="CC50" s="42">
        <f>SUM(BI50,BP50,BV50,CB50)</f>
        <v>2.6</v>
      </c>
      <c r="CD50" s="43"/>
      <c r="CE50" s="49"/>
      <c r="CF50" s="44">
        <f t="shared" si="15"/>
        <v>0</v>
      </c>
      <c r="CG50" s="44"/>
      <c r="CH50" s="49"/>
      <c r="CI50" s="49"/>
      <c r="CJ50" s="49"/>
      <c r="CK50" s="42">
        <f t="shared" si="20"/>
        <v>0</v>
      </c>
      <c r="CL50" s="49"/>
      <c r="CM50" s="49"/>
      <c r="CN50" s="49"/>
      <c r="CO50" s="49"/>
      <c r="CP50" s="49"/>
      <c r="CQ50" s="49"/>
      <c r="CR50" s="49"/>
      <c r="CS50" s="49"/>
      <c r="CT50" s="49"/>
      <c r="CU50" s="49"/>
      <c r="CV50" s="49"/>
      <c r="CW50" s="49"/>
      <c r="CX50" s="49"/>
      <c r="CY50" s="49"/>
      <c r="CZ50" s="49"/>
      <c r="DA50" s="49"/>
      <c r="DB50" s="42">
        <f t="shared" si="21"/>
        <v>0</v>
      </c>
      <c r="DC50" s="44">
        <f>SUM(CF50,CG50,CK50,DB50)</f>
        <v>0</v>
      </c>
    </row>
    <row r="51" spans="1:107" ht="30" customHeight="1">
      <c r="A51" s="50"/>
      <c r="B51" s="22" t="s">
        <v>31</v>
      </c>
      <c r="C51" s="97" t="s">
        <v>70</v>
      </c>
      <c r="D51" s="49"/>
      <c r="E51" s="49"/>
      <c r="F51" s="49"/>
      <c r="G51" s="49"/>
      <c r="H51" s="49"/>
      <c r="I51" s="49"/>
      <c r="J51" s="49"/>
      <c r="K51" s="49"/>
      <c r="L51" s="49"/>
      <c r="M51" s="49"/>
      <c r="N51" s="49"/>
      <c r="O51" s="42">
        <f t="shared" si="23"/>
        <v>0</v>
      </c>
      <c r="P51" s="44"/>
      <c r="Q51" s="49"/>
      <c r="R51" s="49"/>
      <c r="S51" s="49"/>
      <c r="T51" s="42">
        <f t="shared" si="24"/>
        <v>0</v>
      </c>
      <c r="U51" s="49"/>
      <c r="V51" s="49"/>
      <c r="W51" s="49"/>
      <c r="X51" s="49"/>
      <c r="Y51" s="49"/>
      <c r="Z51" s="42">
        <f t="shared" si="25"/>
        <v>0</v>
      </c>
      <c r="AA51" s="42">
        <f t="shared" si="26"/>
        <v>0</v>
      </c>
      <c r="AB51" s="43"/>
      <c r="AC51" s="49"/>
      <c r="AD51" s="49"/>
      <c r="AE51" s="49"/>
      <c r="AF51" s="49"/>
      <c r="AG51" s="49"/>
      <c r="AH51" s="42">
        <f t="shared" si="27"/>
        <v>0</v>
      </c>
      <c r="AI51" s="49"/>
      <c r="AJ51" s="49"/>
      <c r="AK51" s="49"/>
      <c r="AL51" s="49">
        <v>2</v>
      </c>
      <c r="AM51" s="49"/>
      <c r="AN51" s="42">
        <f t="shared" si="28"/>
        <v>2</v>
      </c>
      <c r="AO51" s="49"/>
      <c r="AP51" s="49"/>
      <c r="AQ51" s="49"/>
      <c r="AR51" s="49"/>
      <c r="AS51" s="49"/>
      <c r="AT51" s="42">
        <f t="shared" si="29"/>
        <v>0</v>
      </c>
      <c r="AU51" s="49"/>
      <c r="AV51" s="49"/>
      <c r="AW51" s="49"/>
      <c r="AX51" s="49"/>
      <c r="AY51" s="49"/>
      <c r="AZ51" s="42">
        <f t="shared" si="30"/>
        <v>0</v>
      </c>
      <c r="BA51" s="42">
        <f t="shared" si="31"/>
        <v>2</v>
      </c>
      <c r="BB51" s="43"/>
      <c r="BC51" s="49"/>
      <c r="BD51" s="49"/>
      <c r="BE51" s="49"/>
      <c r="BF51" s="49"/>
      <c r="BG51" s="49"/>
      <c r="BH51" s="49"/>
      <c r="BI51" s="42">
        <f t="shared" si="32"/>
        <v>0</v>
      </c>
      <c r="BJ51" s="49"/>
      <c r="BK51" s="49"/>
      <c r="BL51" s="49"/>
      <c r="BM51" s="49"/>
      <c r="BN51" s="49"/>
      <c r="BO51" s="49"/>
      <c r="BP51" s="42">
        <f t="shared" si="33"/>
        <v>0</v>
      </c>
      <c r="BQ51" s="49"/>
      <c r="BR51" s="49"/>
      <c r="BS51" s="49"/>
      <c r="BT51" s="49"/>
      <c r="BU51" s="49"/>
      <c r="BV51" s="42">
        <f t="shared" si="34"/>
        <v>0</v>
      </c>
      <c r="BW51" s="49"/>
      <c r="BX51" s="49"/>
      <c r="BY51" s="49"/>
      <c r="BZ51" s="49"/>
      <c r="CA51" s="49"/>
      <c r="CB51" s="42">
        <f t="shared" si="18"/>
        <v>0</v>
      </c>
      <c r="CC51" s="42">
        <f t="shared" si="19"/>
        <v>0</v>
      </c>
      <c r="CD51" s="43"/>
      <c r="CE51" s="49"/>
      <c r="CF51" s="44">
        <f t="shared" si="15"/>
        <v>0</v>
      </c>
      <c r="CG51" s="44"/>
      <c r="CH51" s="49"/>
      <c r="CI51" s="49"/>
      <c r="CJ51" s="49"/>
      <c r="CK51" s="42">
        <f t="shared" si="20"/>
        <v>0</v>
      </c>
      <c r="CL51" s="49"/>
      <c r="CM51" s="49"/>
      <c r="CN51" s="49"/>
      <c r="CO51" s="49"/>
      <c r="CP51" s="49"/>
      <c r="CQ51" s="49"/>
      <c r="CR51" s="49"/>
      <c r="CS51" s="49"/>
      <c r="CT51" s="49"/>
      <c r="CU51" s="49"/>
      <c r="CV51" s="49"/>
      <c r="CW51" s="49"/>
      <c r="CX51" s="49"/>
      <c r="CY51" s="49"/>
      <c r="CZ51" s="49"/>
      <c r="DA51" s="49"/>
      <c r="DB51" s="42">
        <f t="shared" si="21"/>
        <v>0</v>
      </c>
      <c r="DC51" s="44">
        <f t="shared" si="22"/>
        <v>0</v>
      </c>
    </row>
    <row r="52" spans="1:108" ht="15" customHeight="1">
      <c r="A52" s="50">
        <v>11</v>
      </c>
      <c r="B52" s="22" t="s">
        <v>97</v>
      </c>
      <c r="C52" s="97" t="s">
        <v>70</v>
      </c>
      <c r="D52" s="49"/>
      <c r="E52" s="49"/>
      <c r="F52" s="49"/>
      <c r="G52" s="49"/>
      <c r="H52" s="49"/>
      <c r="I52" s="49"/>
      <c r="J52" s="49"/>
      <c r="K52" s="49"/>
      <c r="L52" s="49"/>
      <c r="M52" s="49"/>
      <c r="N52" s="49"/>
      <c r="O52" s="42">
        <f t="shared" si="23"/>
        <v>0</v>
      </c>
      <c r="P52" s="44"/>
      <c r="Q52" s="49"/>
      <c r="R52" s="49"/>
      <c r="S52" s="49"/>
      <c r="T52" s="42">
        <f t="shared" si="24"/>
        <v>0</v>
      </c>
      <c r="U52" s="49"/>
      <c r="V52" s="49"/>
      <c r="W52" s="49"/>
      <c r="X52" s="49"/>
      <c r="Y52" s="49"/>
      <c r="Z52" s="42">
        <f t="shared" si="25"/>
        <v>0</v>
      </c>
      <c r="AA52" s="42">
        <f t="shared" si="26"/>
        <v>0</v>
      </c>
      <c r="AB52" s="43"/>
      <c r="AC52" s="49"/>
      <c r="AD52" s="49"/>
      <c r="AE52" s="49"/>
      <c r="AF52" s="49"/>
      <c r="AG52" s="49"/>
      <c r="AH52" s="42">
        <f t="shared" si="27"/>
        <v>0</v>
      </c>
      <c r="AI52" s="49"/>
      <c r="AJ52" s="49"/>
      <c r="AK52" s="49"/>
      <c r="AL52" s="49"/>
      <c r="AM52" s="49"/>
      <c r="AN52" s="42">
        <f t="shared" si="28"/>
        <v>0</v>
      </c>
      <c r="AO52" s="49"/>
      <c r="AP52" s="49"/>
      <c r="AQ52" s="49"/>
      <c r="AR52" s="49"/>
      <c r="AS52" s="49"/>
      <c r="AT52" s="42">
        <f t="shared" si="29"/>
        <v>0</v>
      </c>
      <c r="AU52" s="49"/>
      <c r="AV52" s="49"/>
      <c r="AW52" s="49"/>
      <c r="AX52" s="49"/>
      <c r="AY52" s="49"/>
      <c r="AZ52" s="42">
        <f t="shared" si="30"/>
        <v>0</v>
      </c>
      <c r="BA52" s="42">
        <f t="shared" si="31"/>
        <v>0</v>
      </c>
      <c r="BB52" s="43"/>
      <c r="BC52" s="49"/>
      <c r="BD52" s="49"/>
      <c r="BE52" s="49"/>
      <c r="BF52" s="49"/>
      <c r="BG52" s="49"/>
      <c r="BH52" s="49"/>
      <c r="BI52" s="42">
        <f t="shared" si="32"/>
        <v>0</v>
      </c>
      <c r="BJ52" s="49"/>
      <c r="BK52" s="49">
        <v>0.5152</v>
      </c>
      <c r="BL52" s="49">
        <v>1.1624</v>
      </c>
      <c r="BM52" s="49">
        <v>1.6384</v>
      </c>
      <c r="BN52" s="49">
        <v>0.684</v>
      </c>
      <c r="BO52" s="49"/>
      <c r="BP52" s="44">
        <f t="shared" si="33"/>
        <v>4</v>
      </c>
      <c r="BQ52" s="49"/>
      <c r="BR52" s="49"/>
      <c r="BS52" s="49"/>
      <c r="BT52" s="49"/>
      <c r="BU52" s="49"/>
      <c r="BV52" s="44">
        <f t="shared" si="34"/>
        <v>0</v>
      </c>
      <c r="BW52" s="49"/>
      <c r="BX52" s="49"/>
      <c r="BY52" s="49"/>
      <c r="BZ52" s="49"/>
      <c r="CA52" s="49"/>
      <c r="CB52" s="44">
        <f t="shared" si="18"/>
        <v>0</v>
      </c>
      <c r="CC52" s="44">
        <f t="shared" si="19"/>
        <v>4</v>
      </c>
      <c r="CD52" s="43"/>
      <c r="CE52" s="49"/>
      <c r="CF52" s="44">
        <f t="shared" si="15"/>
        <v>0</v>
      </c>
      <c r="CG52" s="44"/>
      <c r="CH52" s="49"/>
      <c r="CI52" s="49"/>
      <c r="CJ52" s="49"/>
      <c r="CK52" s="42">
        <f t="shared" si="20"/>
        <v>0</v>
      </c>
      <c r="CL52" s="49"/>
      <c r="CM52" s="49"/>
      <c r="CN52" s="49"/>
      <c r="CO52" s="49"/>
      <c r="CP52" s="49"/>
      <c r="CQ52" s="49"/>
      <c r="CR52" s="49"/>
      <c r="CS52" s="49"/>
      <c r="CT52" s="49"/>
      <c r="CU52" s="49"/>
      <c r="CV52" s="49"/>
      <c r="CW52" s="49"/>
      <c r="CX52" s="49"/>
      <c r="CY52" s="49"/>
      <c r="CZ52" s="49"/>
      <c r="DA52" s="49"/>
      <c r="DB52" s="44">
        <f t="shared" si="21"/>
        <v>0</v>
      </c>
      <c r="DC52" s="44">
        <f t="shared" si="22"/>
        <v>0</v>
      </c>
      <c r="DD52" s="40"/>
    </row>
    <row r="53" spans="1:107" ht="15">
      <c r="A53" s="50"/>
      <c r="B53" s="22" t="s">
        <v>66</v>
      </c>
      <c r="C53" s="97" t="s">
        <v>70</v>
      </c>
      <c r="D53" s="49"/>
      <c r="E53" s="49"/>
      <c r="F53" s="49"/>
      <c r="G53" s="49"/>
      <c r="H53" s="49"/>
      <c r="I53" s="49"/>
      <c r="J53" s="49"/>
      <c r="K53" s="49"/>
      <c r="L53" s="49"/>
      <c r="M53" s="49"/>
      <c r="N53" s="49"/>
      <c r="O53" s="44">
        <f t="shared" si="23"/>
        <v>0</v>
      </c>
      <c r="P53" s="44"/>
      <c r="Q53" s="49"/>
      <c r="R53" s="49"/>
      <c r="S53" s="49"/>
      <c r="T53" s="44">
        <f t="shared" si="24"/>
        <v>0</v>
      </c>
      <c r="U53" s="49"/>
      <c r="V53" s="49"/>
      <c r="W53" s="49"/>
      <c r="X53" s="49"/>
      <c r="Y53" s="49"/>
      <c r="Z53" s="44">
        <f t="shared" si="25"/>
        <v>0</v>
      </c>
      <c r="AA53" s="44">
        <f t="shared" si="26"/>
        <v>0</v>
      </c>
      <c r="AB53" s="43"/>
      <c r="AC53" s="49"/>
      <c r="AD53" s="49"/>
      <c r="AE53" s="49"/>
      <c r="AF53" s="49"/>
      <c r="AG53" s="49"/>
      <c r="AH53" s="44">
        <f t="shared" si="27"/>
        <v>0</v>
      </c>
      <c r="AI53" s="49"/>
      <c r="AJ53" s="49"/>
      <c r="AK53" s="49"/>
      <c r="AL53" s="49"/>
      <c r="AM53" s="49"/>
      <c r="AN53" s="44">
        <f t="shared" si="28"/>
        <v>0</v>
      </c>
      <c r="AO53" s="49"/>
      <c r="AP53" s="49"/>
      <c r="AQ53" s="49"/>
      <c r="AR53" s="49"/>
      <c r="AS53" s="49"/>
      <c r="AT53" s="44">
        <f t="shared" si="29"/>
        <v>0</v>
      </c>
      <c r="AU53" s="49"/>
      <c r="AV53" s="49"/>
      <c r="AW53" s="49"/>
      <c r="AX53" s="49"/>
      <c r="AY53" s="49"/>
      <c r="AZ53" s="44">
        <f t="shared" si="30"/>
        <v>0</v>
      </c>
      <c r="BA53" s="44">
        <f t="shared" si="31"/>
        <v>0</v>
      </c>
      <c r="BB53" s="43"/>
      <c r="BC53" s="49"/>
      <c r="BD53" s="49"/>
      <c r="BE53" s="49"/>
      <c r="BF53" s="49"/>
      <c r="BG53" s="49"/>
      <c r="BH53" s="49"/>
      <c r="BI53" s="44">
        <f t="shared" si="32"/>
        <v>0</v>
      </c>
      <c r="BJ53" s="49">
        <v>0.28600000000000003</v>
      </c>
      <c r="BK53" s="49">
        <v>0.286</v>
      </c>
      <c r="BL53" s="49">
        <v>0.286</v>
      </c>
      <c r="BM53" s="49"/>
      <c r="BN53" s="49"/>
      <c r="BO53" s="49"/>
      <c r="BP53" s="44">
        <f t="shared" si="33"/>
        <v>0.8580000000000001</v>
      </c>
      <c r="BQ53" s="49"/>
      <c r="BR53" s="49"/>
      <c r="BS53" s="49"/>
      <c r="BT53" s="49"/>
      <c r="BU53" s="49"/>
      <c r="BV53" s="44">
        <f t="shared" si="34"/>
        <v>0</v>
      </c>
      <c r="BW53" s="49"/>
      <c r="BX53" s="49"/>
      <c r="BY53" s="49"/>
      <c r="BZ53" s="49"/>
      <c r="CA53" s="49"/>
      <c r="CB53" s="44">
        <f t="shared" si="18"/>
        <v>0</v>
      </c>
      <c r="CC53" s="44">
        <f t="shared" si="19"/>
        <v>0.8580000000000001</v>
      </c>
      <c r="CD53" s="43"/>
      <c r="CE53" s="49"/>
      <c r="CF53" s="44">
        <f t="shared" si="15"/>
        <v>0</v>
      </c>
      <c r="CG53" s="44"/>
      <c r="CH53" s="49"/>
      <c r="CI53" s="49"/>
      <c r="CJ53" s="49"/>
      <c r="CK53" s="44">
        <f t="shared" si="20"/>
        <v>0</v>
      </c>
      <c r="CL53" s="49"/>
      <c r="CM53" s="49"/>
      <c r="CN53" s="49"/>
      <c r="CO53" s="49"/>
      <c r="CP53" s="49"/>
      <c r="CQ53" s="49"/>
      <c r="CR53" s="49"/>
      <c r="CS53" s="49"/>
      <c r="CT53" s="49"/>
      <c r="CU53" s="49"/>
      <c r="CV53" s="49"/>
      <c r="CW53" s="49"/>
      <c r="CX53" s="49"/>
      <c r="CY53" s="49"/>
      <c r="CZ53" s="49"/>
      <c r="DA53" s="49"/>
      <c r="DB53" s="44">
        <f t="shared" si="21"/>
        <v>0</v>
      </c>
      <c r="DC53" s="44">
        <f t="shared" si="22"/>
        <v>0</v>
      </c>
    </row>
    <row r="54" spans="1:107" ht="15.75" customHeight="1">
      <c r="A54" s="50"/>
      <c r="B54" s="153" t="s">
        <v>86</v>
      </c>
      <c r="C54" s="97" t="s">
        <v>73</v>
      </c>
      <c r="D54" s="49"/>
      <c r="E54" s="49"/>
      <c r="F54" s="49"/>
      <c r="G54" s="49"/>
      <c r="H54" s="49"/>
      <c r="I54" s="49"/>
      <c r="J54" s="49"/>
      <c r="K54" s="49"/>
      <c r="L54" s="49">
        <v>3.942627965468017</v>
      </c>
      <c r="M54" s="49">
        <v>4.231210556511761</v>
      </c>
      <c r="N54" s="49">
        <v>3.0145451804958925</v>
      </c>
      <c r="O54" s="42">
        <f t="shared" si="23"/>
        <v>11.18838370247567</v>
      </c>
      <c r="P54" s="44"/>
      <c r="Q54" s="49"/>
      <c r="R54" s="49"/>
      <c r="S54" s="49"/>
      <c r="T54" s="42">
        <f t="shared" si="24"/>
        <v>0</v>
      </c>
      <c r="U54" s="49"/>
      <c r="V54" s="49"/>
      <c r="W54" s="49"/>
      <c r="X54" s="49"/>
      <c r="Y54" s="49"/>
      <c r="Z54" s="42">
        <f t="shared" si="25"/>
        <v>0</v>
      </c>
      <c r="AA54" s="42">
        <f t="shared" si="26"/>
        <v>11.18838370247567</v>
      </c>
      <c r="AB54" s="43"/>
      <c r="AC54" s="49"/>
      <c r="AD54" s="49"/>
      <c r="AE54" s="49"/>
      <c r="AF54" s="49"/>
      <c r="AG54" s="49"/>
      <c r="AH54" s="42">
        <f t="shared" si="27"/>
        <v>0</v>
      </c>
      <c r="AI54" s="49">
        <v>2.2781575</v>
      </c>
      <c r="AJ54" s="49">
        <v>2.3184168</v>
      </c>
      <c r="AK54" s="49">
        <v>1.4168395</v>
      </c>
      <c r="AL54" s="49">
        <v>1.3352647800000002</v>
      </c>
      <c r="AM54" s="49">
        <v>1.11392582</v>
      </c>
      <c r="AN54" s="42">
        <f t="shared" si="28"/>
        <v>8.4626044</v>
      </c>
      <c r="AO54" s="49"/>
      <c r="AP54" s="49"/>
      <c r="AQ54" s="49"/>
      <c r="AR54" s="49"/>
      <c r="AS54" s="49"/>
      <c r="AT54" s="42">
        <f t="shared" si="29"/>
        <v>0</v>
      </c>
      <c r="AU54" s="49"/>
      <c r="AV54" s="49"/>
      <c r="AW54" s="49"/>
      <c r="AX54" s="49"/>
      <c r="AY54" s="49"/>
      <c r="AZ54" s="42">
        <f t="shared" si="30"/>
        <v>0</v>
      </c>
      <c r="BA54" s="42">
        <f t="shared" si="31"/>
        <v>8.4626044</v>
      </c>
      <c r="BB54" s="43"/>
      <c r="BC54" s="49"/>
      <c r="BD54" s="49"/>
      <c r="BE54" s="49"/>
      <c r="BF54" s="49"/>
      <c r="BG54" s="49"/>
      <c r="BH54" s="49"/>
      <c r="BI54" s="42">
        <f t="shared" si="32"/>
        <v>0</v>
      </c>
      <c r="BJ54" s="49">
        <v>2.07086483</v>
      </c>
      <c r="BK54" s="49"/>
      <c r="BL54" s="49"/>
      <c r="BM54" s="49"/>
      <c r="BN54" s="49"/>
      <c r="BO54" s="49"/>
      <c r="BP54" s="42">
        <f t="shared" si="33"/>
        <v>2.07086483</v>
      </c>
      <c r="BQ54" s="49"/>
      <c r="BR54" s="49"/>
      <c r="BS54" s="49"/>
      <c r="BT54" s="49"/>
      <c r="BU54" s="49"/>
      <c r="BV54" s="42">
        <f t="shared" si="34"/>
        <v>0</v>
      </c>
      <c r="BW54" s="49"/>
      <c r="BX54" s="49"/>
      <c r="BY54" s="49"/>
      <c r="BZ54" s="49"/>
      <c r="CA54" s="49"/>
      <c r="CB54" s="42">
        <f t="shared" si="18"/>
        <v>0</v>
      </c>
      <c r="CC54" s="42">
        <f t="shared" si="19"/>
        <v>2.07086483</v>
      </c>
      <c r="CD54" s="43"/>
      <c r="CE54" s="49"/>
      <c r="CF54" s="44">
        <f t="shared" si="15"/>
        <v>0</v>
      </c>
      <c r="CG54" s="44"/>
      <c r="CH54" s="49"/>
      <c r="CI54" s="49"/>
      <c r="CJ54" s="49"/>
      <c r="CK54" s="42">
        <f t="shared" si="20"/>
        <v>0</v>
      </c>
      <c r="CL54" s="49"/>
      <c r="CM54" s="49"/>
      <c r="CN54" s="49"/>
      <c r="CO54" s="49"/>
      <c r="CP54" s="49"/>
      <c r="CQ54" s="49"/>
      <c r="CR54" s="49"/>
      <c r="CS54" s="49"/>
      <c r="CT54" s="49"/>
      <c r="CU54" s="49"/>
      <c r="CV54" s="49"/>
      <c r="CW54" s="49"/>
      <c r="CX54" s="49"/>
      <c r="CY54" s="49"/>
      <c r="CZ54" s="49"/>
      <c r="DA54" s="49"/>
      <c r="DB54" s="42">
        <f t="shared" si="21"/>
        <v>0</v>
      </c>
      <c r="DC54" s="44">
        <f t="shared" si="22"/>
        <v>0</v>
      </c>
    </row>
    <row r="55" spans="1:107" ht="15.75" customHeight="1">
      <c r="A55" s="50"/>
      <c r="B55" s="154"/>
      <c r="C55" s="97" t="s">
        <v>70</v>
      </c>
      <c r="D55" s="49"/>
      <c r="E55" s="49"/>
      <c r="F55" s="49"/>
      <c r="G55" s="49"/>
      <c r="H55" s="49"/>
      <c r="I55" s="49"/>
      <c r="J55" s="49"/>
      <c r="K55" s="49"/>
      <c r="L55" s="49"/>
      <c r="M55" s="49"/>
      <c r="N55" s="49"/>
      <c r="O55" s="42">
        <f>SUM(D55:N55)</f>
        <v>0</v>
      </c>
      <c r="P55" s="44"/>
      <c r="Q55" s="49"/>
      <c r="R55" s="49"/>
      <c r="S55" s="49"/>
      <c r="T55" s="42">
        <f>SUM(Q55:S55)</f>
        <v>0</v>
      </c>
      <c r="U55" s="49"/>
      <c r="V55" s="49"/>
      <c r="W55" s="49"/>
      <c r="X55" s="49"/>
      <c r="Y55" s="49"/>
      <c r="Z55" s="42">
        <f>SUM(U55:Y55)</f>
        <v>0</v>
      </c>
      <c r="AA55" s="42">
        <f>SUM(O55,P55,T55,Z55)</f>
        <v>0</v>
      </c>
      <c r="AB55" s="43"/>
      <c r="AC55" s="49"/>
      <c r="AD55" s="49"/>
      <c r="AE55" s="49"/>
      <c r="AF55" s="49"/>
      <c r="AG55" s="49"/>
      <c r="AH55" s="42">
        <f>SUM(AC55:AG55)</f>
        <v>0</v>
      </c>
      <c r="AI55" s="49">
        <v>0.000165</v>
      </c>
      <c r="AJ55" s="49"/>
      <c r="AK55" s="49">
        <v>0.05290273</v>
      </c>
      <c r="AL55" s="49">
        <v>-0.05290273</v>
      </c>
      <c r="AM55" s="49">
        <v>0.11079790999999999</v>
      </c>
      <c r="AN55" s="42">
        <f>SUM(AI55:AM55)</f>
        <v>0.11096290999999998</v>
      </c>
      <c r="AO55" s="49"/>
      <c r="AP55" s="49"/>
      <c r="AQ55" s="49"/>
      <c r="AR55" s="49"/>
      <c r="AS55" s="49"/>
      <c r="AT55" s="42">
        <f>SUM(AO55:AS55)</f>
        <v>0</v>
      </c>
      <c r="AU55" s="49"/>
      <c r="AV55" s="49"/>
      <c r="AW55" s="49"/>
      <c r="AX55" s="49"/>
      <c r="AY55" s="49"/>
      <c r="AZ55" s="42">
        <f>SUM(AU55:AY55)</f>
        <v>0</v>
      </c>
      <c r="BA55" s="42">
        <f>SUM(AH55,AN55,AT55,AZ55)</f>
        <v>0.11096290999999998</v>
      </c>
      <c r="BB55" s="43"/>
      <c r="BC55" s="49"/>
      <c r="BD55" s="49"/>
      <c r="BE55" s="49"/>
      <c r="BF55" s="49"/>
      <c r="BG55" s="49"/>
      <c r="BH55" s="49"/>
      <c r="BI55" s="42">
        <f>SUM(BC55:BH55)</f>
        <v>0</v>
      </c>
      <c r="BJ55" s="49">
        <v>0.17435803</v>
      </c>
      <c r="BK55" s="49">
        <v>0.03536211</v>
      </c>
      <c r="BL55" s="49"/>
      <c r="BM55" s="49"/>
      <c r="BN55" s="49"/>
      <c r="BO55" s="49"/>
      <c r="BP55" s="42">
        <f>SUM(BJ55:BO55)</f>
        <v>0.20972014</v>
      </c>
      <c r="BQ55" s="49"/>
      <c r="BR55" s="49"/>
      <c r="BS55" s="49"/>
      <c r="BT55" s="49"/>
      <c r="BU55" s="49"/>
      <c r="BV55" s="42">
        <f>SUM(BQ55:BU55)</f>
        <v>0</v>
      </c>
      <c r="BW55" s="49"/>
      <c r="BX55" s="49"/>
      <c r="BY55" s="49"/>
      <c r="BZ55" s="49"/>
      <c r="CA55" s="49"/>
      <c r="CB55" s="42">
        <f t="shared" si="18"/>
        <v>0</v>
      </c>
      <c r="CC55" s="42">
        <f t="shared" si="19"/>
        <v>0.20972014</v>
      </c>
      <c r="CD55" s="43"/>
      <c r="CE55" s="49"/>
      <c r="CF55" s="44">
        <f t="shared" si="15"/>
        <v>0</v>
      </c>
      <c r="CG55" s="44"/>
      <c r="CH55" s="49"/>
      <c r="CI55" s="49"/>
      <c r="CJ55" s="49"/>
      <c r="CK55" s="42">
        <f t="shared" si="20"/>
        <v>0</v>
      </c>
      <c r="CL55" s="49"/>
      <c r="CM55" s="49"/>
      <c r="CN55" s="49"/>
      <c r="CO55" s="49"/>
      <c r="CP55" s="49"/>
      <c r="CQ55" s="49"/>
      <c r="CR55" s="49"/>
      <c r="CS55" s="49"/>
      <c r="CT55" s="49"/>
      <c r="CU55" s="49"/>
      <c r="CV55" s="49"/>
      <c r="CW55" s="49"/>
      <c r="CX55" s="49"/>
      <c r="CY55" s="49"/>
      <c r="CZ55" s="49"/>
      <c r="DA55" s="49"/>
      <c r="DB55" s="42">
        <f t="shared" si="21"/>
        <v>0</v>
      </c>
      <c r="DC55" s="44">
        <f t="shared" si="22"/>
        <v>0</v>
      </c>
    </row>
    <row r="56" spans="1:107" ht="15.75" customHeight="1">
      <c r="A56" s="50"/>
      <c r="B56" s="22" t="s">
        <v>34</v>
      </c>
      <c r="C56" s="97" t="s">
        <v>70</v>
      </c>
      <c r="D56" s="49"/>
      <c r="E56" s="49"/>
      <c r="F56" s="49"/>
      <c r="G56" s="49"/>
      <c r="H56" s="49"/>
      <c r="I56" s="49"/>
      <c r="J56" s="49"/>
      <c r="K56" s="49"/>
      <c r="L56" s="49"/>
      <c r="M56" s="49"/>
      <c r="N56" s="49"/>
      <c r="O56" s="42">
        <f t="shared" si="23"/>
        <v>0</v>
      </c>
      <c r="P56" s="44"/>
      <c r="Q56" s="49"/>
      <c r="R56" s="49"/>
      <c r="S56" s="49"/>
      <c r="T56" s="42">
        <f t="shared" si="24"/>
        <v>0</v>
      </c>
      <c r="U56" s="49"/>
      <c r="V56" s="49"/>
      <c r="W56" s="49"/>
      <c r="X56" s="49"/>
      <c r="Y56" s="49"/>
      <c r="Z56" s="42">
        <f t="shared" si="25"/>
        <v>0</v>
      </c>
      <c r="AA56" s="42">
        <f t="shared" si="26"/>
        <v>0</v>
      </c>
      <c r="AB56" s="43"/>
      <c r="AC56" s="49"/>
      <c r="AD56" s="49"/>
      <c r="AE56" s="49"/>
      <c r="AF56" s="49"/>
      <c r="AG56" s="49"/>
      <c r="AH56" s="42">
        <f t="shared" si="27"/>
        <v>0</v>
      </c>
      <c r="AI56" s="49"/>
      <c r="AJ56" s="49">
        <v>1.5</v>
      </c>
      <c r="AK56" s="49">
        <v>2.5</v>
      </c>
      <c r="AL56" s="49">
        <v>2</v>
      </c>
      <c r="AM56" s="49">
        <v>1</v>
      </c>
      <c r="AN56" s="42">
        <f t="shared" si="28"/>
        <v>7</v>
      </c>
      <c r="AO56" s="49"/>
      <c r="AP56" s="49"/>
      <c r="AQ56" s="49"/>
      <c r="AR56" s="49"/>
      <c r="AS56" s="49"/>
      <c r="AT56" s="42">
        <f t="shared" si="29"/>
        <v>0</v>
      </c>
      <c r="AU56" s="49"/>
      <c r="AV56" s="49"/>
      <c r="AW56" s="49"/>
      <c r="AX56" s="49"/>
      <c r="AY56" s="49"/>
      <c r="AZ56" s="42">
        <f t="shared" si="30"/>
        <v>0</v>
      </c>
      <c r="BA56" s="42">
        <f t="shared" si="31"/>
        <v>7</v>
      </c>
      <c r="BB56" s="43"/>
      <c r="BC56" s="49">
        <v>1.2</v>
      </c>
      <c r="BD56" s="49"/>
      <c r="BE56" s="49"/>
      <c r="BF56" s="49"/>
      <c r="BG56" s="49"/>
      <c r="BH56" s="49"/>
      <c r="BI56" s="42">
        <f t="shared" si="32"/>
        <v>1.2</v>
      </c>
      <c r="BJ56" s="49"/>
      <c r="BK56" s="49"/>
      <c r="BL56" s="49"/>
      <c r="BM56" s="49"/>
      <c r="BN56" s="49"/>
      <c r="BO56" s="49"/>
      <c r="BP56" s="42">
        <f t="shared" si="33"/>
        <v>0</v>
      </c>
      <c r="BQ56" s="49"/>
      <c r="BR56" s="49"/>
      <c r="BS56" s="49"/>
      <c r="BT56" s="49"/>
      <c r="BU56" s="49"/>
      <c r="BV56" s="42">
        <f t="shared" si="34"/>
        <v>0</v>
      </c>
      <c r="BW56" s="49"/>
      <c r="BX56" s="49"/>
      <c r="BY56" s="49"/>
      <c r="BZ56" s="49"/>
      <c r="CA56" s="49"/>
      <c r="CB56" s="42">
        <f t="shared" si="18"/>
        <v>0</v>
      </c>
      <c r="CC56" s="42">
        <f t="shared" si="19"/>
        <v>1.2</v>
      </c>
      <c r="CD56" s="43"/>
      <c r="CE56" s="49"/>
      <c r="CF56" s="44">
        <f t="shared" si="15"/>
        <v>0</v>
      </c>
      <c r="CG56" s="44"/>
      <c r="CH56" s="49"/>
      <c r="CI56" s="49"/>
      <c r="CJ56" s="49"/>
      <c r="CK56" s="42">
        <f t="shared" si="20"/>
        <v>0</v>
      </c>
      <c r="CL56" s="49"/>
      <c r="CM56" s="49"/>
      <c r="CN56" s="49"/>
      <c r="CO56" s="49"/>
      <c r="CP56" s="49"/>
      <c r="CQ56" s="49"/>
      <c r="CR56" s="49"/>
      <c r="CS56" s="49"/>
      <c r="CT56" s="49"/>
      <c r="CU56" s="49"/>
      <c r="CV56" s="49"/>
      <c r="CW56" s="49"/>
      <c r="CX56" s="49"/>
      <c r="CY56" s="49"/>
      <c r="CZ56" s="49"/>
      <c r="DA56" s="49"/>
      <c r="DB56" s="42">
        <f t="shared" si="21"/>
        <v>0</v>
      </c>
      <c r="DC56" s="44">
        <f t="shared" si="22"/>
        <v>0</v>
      </c>
    </row>
    <row r="57" spans="1:107" ht="15.75" customHeight="1">
      <c r="A57" s="50"/>
      <c r="B57" s="22" t="s">
        <v>35</v>
      </c>
      <c r="C57" s="97" t="s">
        <v>70</v>
      </c>
      <c r="D57" s="49"/>
      <c r="E57" s="49"/>
      <c r="F57" s="49"/>
      <c r="G57" s="49"/>
      <c r="H57" s="49"/>
      <c r="I57" s="49"/>
      <c r="J57" s="49"/>
      <c r="K57" s="49"/>
      <c r="L57" s="49"/>
      <c r="M57" s="49"/>
      <c r="N57" s="49"/>
      <c r="O57" s="42">
        <f t="shared" si="23"/>
        <v>0</v>
      </c>
      <c r="P57" s="44"/>
      <c r="Q57" s="49"/>
      <c r="R57" s="49"/>
      <c r="S57" s="49"/>
      <c r="T57" s="42">
        <f t="shared" si="24"/>
        <v>0</v>
      </c>
      <c r="U57" s="49"/>
      <c r="V57" s="49"/>
      <c r="W57" s="49"/>
      <c r="X57" s="49"/>
      <c r="Y57" s="49"/>
      <c r="Z57" s="42">
        <f t="shared" si="25"/>
        <v>0</v>
      </c>
      <c r="AA57" s="42">
        <f t="shared" si="26"/>
        <v>0</v>
      </c>
      <c r="AB57" s="43"/>
      <c r="AC57" s="49"/>
      <c r="AD57" s="49"/>
      <c r="AE57" s="49"/>
      <c r="AF57" s="49"/>
      <c r="AG57" s="49"/>
      <c r="AH57" s="42">
        <f t="shared" si="27"/>
        <v>0</v>
      </c>
      <c r="AI57" s="49"/>
      <c r="AJ57" s="49"/>
      <c r="AK57" s="49"/>
      <c r="AL57" s="49">
        <v>7.5</v>
      </c>
      <c r="AM57" s="49">
        <v>7.5</v>
      </c>
      <c r="AN57" s="42">
        <f t="shared" si="28"/>
        <v>15</v>
      </c>
      <c r="AO57" s="49"/>
      <c r="AP57" s="49"/>
      <c r="AQ57" s="49"/>
      <c r="AR57" s="49"/>
      <c r="AS57" s="49"/>
      <c r="AT57" s="42">
        <f t="shared" si="29"/>
        <v>0</v>
      </c>
      <c r="AU57" s="49"/>
      <c r="AV57" s="49"/>
      <c r="AW57" s="49"/>
      <c r="AX57" s="49"/>
      <c r="AY57" s="49"/>
      <c r="AZ57" s="42">
        <f t="shared" si="30"/>
        <v>0</v>
      </c>
      <c r="BA57" s="42">
        <f t="shared" si="31"/>
        <v>15</v>
      </c>
      <c r="BB57" s="43"/>
      <c r="BC57" s="49"/>
      <c r="BD57" s="49"/>
      <c r="BE57" s="49"/>
      <c r="BF57" s="49"/>
      <c r="BG57" s="49"/>
      <c r="BH57" s="49"/>
      <c r="BI57" s="42">
        <f t="shared" si="32"/>
        <v>0</v>
      </c>
      <c r="BJ57" s="49">
        <v>7.499999999999999</v>
      </c>
      <c r="BK57" s="49">
        <v>7.5</v>
      </c>
      <c r="BL57" s="49"/>
      <c r="BM57" s="49"/>
      <c r="BN57" s="49"/>
      <c r="BO57" s="49"/>
      <c r="BP57" s="42">
        <f t="shared" si="33"/>
        <v>15</v>
      </c>
      <c r="BQ57" s="49"/>
      <c r="BR57" s="49"/>
      <c r="BS57" s="49"/>
      <c r="BT57" s="49"/>
      <c r="BU57" s="49"/>
      <c r="BV57" s="42">
        <f t="shared" si="34"/>
        <v>0</v>
      </c>
      <c r="BW57" s="49"/>
      <c r="BX57" s="49"/>
      <c r="BY57" s="49"/>
      <c r="BZ57" s="49"/>
      <c r="CA57" s="49"/>
      <c r="CB57" s="42">
        <f t="shared" si="18"/>
        <v>0</v>
      </c>
      <c r="CC57" s="42">
        <f t="shared" si="19"/>
        <v>15</v>
      </c>
      <c r="CD57" s="43"/>
      <c r="CE57" s="49"/>
      <c r="CF57" s="44">
        <f t="shared" si="15"/>
        <v>0</v>
      </c>
      <c r="CG57" s="44"/>
      <c r="CH57" s="49"/>
      <c r="CI57" s="49"/>
      <c r="CJ57" s="49"/>
      <c r="CK57" s="42">
        <f t="shared" si="20"/>
        <v>0</v>
      </c>
      <c r="CL57" s="49"/>
      <c r="CM57" s="49"/>
      <c r="CN57" s="49"/>
      <c r="CO57" s="49"/>
      <c r="CP57" s="49"/>
      <c r="CQ57" s="49"/>
      <c r="CR57" s="49"/>
      <c r="CS57" s="49"/>
      <c r="CT57" s="49"/>
      <c r="CU57" s="49"/>
      <c r="CV57" s="49"/>
      <c r="CW57" s="49"/>
      <c r="CX57" s="49"/>
      <c r="CY57" s="49"/>
      <c r="CZ57" s="49"/>
      <c r="DA57" s="49"/>
      <c r="DB57" s="42">
        <f t="shared" si="21"/>
        <v>0</v>
      </c>
      <c r="DC57" s="44">
        <f t="shared" si="22"/>
        <v>0</v>
      </c>
    </row>
    <row r="58" spans="1:108" ht="15.75" customHeight="1">
      <c r="A58" s="50">
        <v>12</v>
      </c>
      <c r="B58" s="23" t="s">
        <v>98</v>
      </c>
      <c r="C58" s="97" t="s">
        <v>73</v>
      </c>
      <c r="D58" s="59"/>
      <c r="E58" s="59"/>
      <c r="F58" s="59"/>
      <c r="G58" s="59"/>
      <c r="H58" s="59"/>
      <c r="I58" s="59"/>
      <c r="J58" s="59"/>
      <c r="K58" s="59"/>
      <c r="L58" s="59"/>
      <c r="M58" s="59"/>
      <c r="N58" s="59"/>
      <c r="O58" s="42">
        <f t="shared" si="23"/>
        <v>0</v>
      </c>
      <c r="P58" s="44"/>
      <c r="Q58" s="59"/>
      <c r="R58" s="59"/>
      <c r="S58" s="59"/>
      <c r="T58" s="42">
        <f t="shared" si="24"/>
        <v>0</v>
      </c>
      <c r="U58" s="59"/>
      <c r="V58" s="59"/>
      <c r="W58" s="59"/>
      <c r="X58" s="59"/>
      <c r="Y58" s="59"/>
      <c r="Z58" s="42">
        <f t="shared" si="25"/>
        <v>0</v>
      </c>
      <c r="AA58" s="42">
        <f t="shared" si="26"/>
        <v>0</v>
      </c>
      <c r="AB58" s="43"/>
      <c r="AC58" s="59"/>
      <c r="AD58" s="59"/>
      <c r="AE58" s="59"/>
      <c r="AF58" s="59"/>
      <c r="AG58" s="59"/>
      <c r="AH58" s="42">
        <f t="shared" si="27"/>
        <v>0</v>
      </c>
      <c r="AI58" s="59"/>
      <c r="AJ58" s="59"/>
      <c r="AK58" s="59"/>
      <c r="AL58" s="59"/>
      <c r="AM58" s="59"/>
      <c r="AN58" s="42">
        <f t="shared" si="28"/>
        <v>0</v>
      </c>
      <c r="AO58" s="59"/>
      <c r="AP58" s="59"/>
      <c r="AQ58" s="59"/>
      <c r="AR58" s="59"/>
      <c r="AS58" s="59"/>
      <c r="AT58" s="42">
        <f t="shared" si="29"/>
        <v>0</v>
      </c>
      <c r="AU58" s="59"/>
      <c r="AV58" s="59"/>
      <c r="AW58" s="59"/>
      <c r="AX58" s="59"/>
      <c r="AY58" s="59"/>
      <c r="AZ58" s="42">
        <f t="shared" si="30"/>
        <v>0</v>
      </c>
      <c r="BA58" s="42">
        <f t="shared" si="31"/>
        <v>0</v>
      </c>
      <c r="BB58" s="43"/>
      <c r="BC58" s="59"/>
      <c r="BD58" s="59"/>
      <c r="BE58" s="59"/>
      <c r="BF58" s="59"/>
      <c r="BG58" s="59"/>
      <c r="BH58" s="59"/>
      <c r="BI58" s="42">
        <f t="shared" si="32"/>
        <v>0</v>
      </c>
      <c r="BJ58" s="59">
        <v>1</v>
      </c>
      <c r="BK58" s="59">
        <v>0.95</v>
      </c>
      <c r="BL58" s="59">
        <v>0.95</v>
      </c>
      <c r="BM58" s="59"/>
      <c r="BN58" s="59"/>
      <c r="BO58" s="59"/>
      <c r="BP58" s="44">
        <f t="shared" si="33"/>
        <v>2.9</v>
      </c>
      <c r="BQ58" s="59"/>
      <c r="BR58" s="59"/>
      <c r="BS58" s="59"/>
      <c r="BT58" s="59"/>
      <c r="BU58" s="59"/>
      <c r="BV58" s="44">
        <f t="shared" si="34"/>
        <v>0</v>
      </c>
      <c r="BW58" s="59"/>
      <c r="BX58" s="59"/>
      <c r="BY58" s="59"/>
      <c r="BZ58" s="59"/>
      <c r="CA58" s="59"/>
      <c r="CB58" s="44">
        <f t="shared" si="18"/>
        <v>0</v>
      </c>
      <c r="CC58" s="44">
        <f t="shared" si="19"/>
        <v>2.9</v>
      </c>
      <c r="CD58" s="43"/>
      <c r="CE58" s="59"/>
      <c r="CF58" s="44">
        <f t="shared" si="15"/>
        <v>0</v>
      </c>
      <c r="CG58" s="44"/>
      <c r="CH58" s="59"/>
      <c r="CI58" s="59"/>
      <c r="CJ58" s="59"/>
      <c r="CK58" s="42">
        <f t="shared" si="20"/>
        <v>0</v>
      </c>
      <c r="CL58" s="59"/>
      <c r="CM58" s="59"/>
      <c r="CN58" s="59"/>
      <c r="CO58" s="59"/>
      <c r="CP58" s="59"/>
      <c r="CQ58" s="59"/>
      <c r="CR58" s="59"/>
      <c r="CS58" s="59"/>
      <c r="CT58" s="59"/>
      <c r="CU58" s="59"/>
      <c r="CV58" s="59"/>
      <c r="CW58" s="59"/>
      <c r="CX58" s="59"/>
      <c r="CY58" s="59"/>
      <c r="CZ58" s="59"/>
      <c r="DA58" s="59"/>
      <c r="DB58" s="44">
        <f t="shared" si="21"/>
        <v>0</v>
      </c>
      <c r="DC58" s="44">
        <f t="shared" si="22"/>
        <v>0</v>
      </c>
      <c r="DD58" s="40"/>
    </row>
    <row r="59" spans="1:107" ht="15.75" customHeight="1">
      <c r="A59" s="156">
        <v>13</v>
      </c>
      <c r="B59" s="153" t="s">
        <v>36</v>
      </c>
      <c r="C59" s="97" t="s">
        <v>77</v>
      </c>
      <c r="D59" s="48"/>
      <c r="E59" s="48"/>
      <c r="F59" s="48"/>
      <c r="G59" s="48"/>
      <c r="H59" s="48"/>
      <c r="I59" s="48"/>
      <c r="J59" s="48"/>
      <c r="K59" s="48"/>
      <c r="L59" s="48"/>
      <c r="M59" s="48"/>
      <c r="N59" s="48"/>
      <c r="O59" s="42">
        <f t="shared" si="23"/>
        <v>0</v>
      </c>
      <c r="P59" s="44"/>
      <c r="Q59" s="48"/>
      <c r="R59" s="48"/>
      <c r="S59" s="48"/>
      <c r="T59" s="42">
        <f t="shared" si="24"/>
        <v>0</v>
      </c>
      <c r="U59" s="48"/>
      <c r="V59" s="48"/>
      <c r="W59" s="48"/>
      <c r="X59" s="48"/>
      <c r="Y59" s="48"/>
      <c r="Z59" s="42">
        <f t="shared" si="25"/>
        <v>0</v>
      </c>
      <c r="AA59" s="42">
        <f t="shared" si="26"/>
        <v>0</v>
      </c>
      <c r="AB59" s="43"/>
      <c r="AC59" s="48"/>
      <c r="AD59" s="48"/>
      <c r="AE59" s="48"/>
      <c r="AF59" s="48">
        <v>0.1</v>
      </c>
      <c r="AG59" s="48"/>
      <c r="AH59" s="42">
        <f t="shared" si="27"/>
        <v>0.1</v>
      </c>
      <c r="AI59" s="48"/>
      <c r="AJ59" s="48"/>
      <c r="AK59" s="48"/>
      <c r="AL59" s="48"/>
      <c r="AM59" s="48"/>
      <c r="AN59" s="42">
        <f t="shared" si="28"/>
        <v>0</v>
      </c>
      <c r="AO59" s="48"/>
      <c r="AP59" s="48"/>
      <c r="AQ59" s="48"/>
      <c r="AR59" s="48"/>
      <c r="AS59" s="48"/>
      <c r="AT59" s="42">
        <f t="shared" si="29"/>
        <v>0</v>
      </c>
      <c r="AU59" s="48"/>
      <c r="AV59" s="48"/>
      <c r="AW59" s="48"/>
      <c r="AX59" s="48"/>
      <c r="AY59" s="48"/>
      <c r="AZ59" s="42">
        <f t="shared" si="30"/>
        <v>0</v>
      </c>
      <c r="BA59" s="42">
        <f t="shared" si="31"/>
        <v>0.1</v>
      </c>
      <c r="BB59" s="43"/>
      <c r="BC59" s="48"/>
      <c r="BD59" s="48"/>
      <c r="BE59" s="48"/>
      <c r="BF59" s="48"/>
      <c r="BG59" s="48"/>
      <c r="BH59" s="48"/>
      <c r="BI59" s="42">
        <f t="shared" si="32"/>
        <v>0</v>
      </c>
      <c r="BJ59" s="48"/>
      <c r="BK59" s="48"/>
      <c r="BL59" s="48"/>
      <c r="BM59" s="48"/>
      <c r="BN59" s="48"/>
      <c r="BO59" s="48"/>
      <c r="BP59" s="42">
        <f t="shared" si="33"/>
        <v>0</v>
      </c>
      <c r="BQ59" s="48"/>
      <c r="BR59" s="48"/>
      <c r="BS59" s="48"/>
      <c r="BT59" s="48"/>
      <c r="BU59" s="48"/>
      <c r="BV59" s="42">
        <f t="shared" si="34"/>
        <v>0</v>
      </c>
      <c r="BW59" s="48"/>
      <c r="BX59" s="48"/>
      <c r="BY59" s="48"/>
      <c r="BZ59" s="48"/>
      <c r="CA59" s="48"/>
      <c r="CB59" s="42">
        <f t="shared" si="18"/>
        <v>0</v>
      </c>
      <c r="CC59" s="42">
        <f t="shared" si="19"/>
        <v>0</v>
      </c>
      <c r="CD59" s="43"/>
      <c r="CE59" s="48"/>
      <c r="CF59" s="44">
        <f t="shared" si="15"/>
        <v>0</v>
      </c>
      <c r="CG59" s="44"/>
      <c r="CH59" s="48"/>
      <c r="CI59" s="48"/>
      <c r="CJ59" s="48"/>
      <c r="CK59" s="42">
        <f t="shared" si="20"/>
        <v>0</v>
      </c>
      <c r="CL59" s="48"/>
      <c r="CM59" s="48"/>
      <c r="CN59" s="48"/>
      <c r="CO59" s="48"/>
      <c r="CP59" s="48"/>
      <c r="CQ59" s="48"/>
      <c r="CR59" s="48"/>
      <c r="CS59" s="48"/>
      <c r="CT59" s="48"/>
      <c r="CU59" s="48"/>
      <c r="CV59" s="48"/>
      <c r="CW59" s="48"/>
      <c r="CX59" s="48"/>
      <c r="CY59" s="48"/>
      <c r="CZ59" s="48"/>
      <c r="DA59" s="48"/>
      <c r="DB59" s="42">
        <f t="shared" si="21"/>
        <v>0</v>
      </c>
      <c r="DC59" s="44">
        <f t="shared" si="22"/>
        <v>0</v>
      </c>
    </row>
    <row r="60" spans="1:108" ht="15.75" customHeight="1">
      <c r="A60" s="156"/>
      <c r="B60" s="155"/>
      <c r="C60" s="97" t="s">
        <v>73</v>
      </c>
      <c r="D60" s="48"/>
      <c r="E60" s="48"/>
      <c r="F60" s="48"/>
      <c r="G60" s="48"/>
      <c r="H60" s="48"/>
      <c r="I60" s="48"/>
      <c r="J60" s="48"/>
      <c r="K60" s="48"/>
      <c r="L60" s="48"/>
      <c r="M60" s="48"/>
      <c r="N60" s="48"/>
      <c r="O60" s="42">
        <f t="shared" si="23"/>
        <v>0</v>
      </c>
      <c r="P60" s="44"/>
      <c r="Q60" s="48"/>
      <c r="R60" s="48"/>
      <c r="S60" s="48"/>
      <c r="T60" s="42">
        <f t="shared" si="24"/>
        <v>0</v>
      </c>
      <c r="U60" s="48"/>
      <c r="V60" s="48"/>
      <c r="W60" s="48"/>
      <c r="X60" s="48"/>
      <c r="Y60" s="48"/>
      <c r="Z60" s="42">
        <f t="shared" si="25"/>
        <v>0</v>
      </c>
      <c r="AA60" s="42">
        <f t="shared" si="26"/>
        <v>0</v>
      </c>
      <c r="AB60" s="43"/>
      <c r="AC60" s="48"/>
      <c r="AD60" s="48"/>
      <c r="AE60" s="48"/>
      <c r="AF60" s="48"/>
      <c r="AG60" s="48"/>
      <c r="AH60" s="42">
        <f t="shared" si="27"/>
        <v>0</v>
      </c>
      <c r="AI60" s="48"/>
      <c r="AJ60" s="48"/>
      <c r="AK60" s="48">
        <v>2.5</v>
      </c>
      <c r="AL60" s="48"/>
      <c r="AM60" s="48"/>
      <c r="AN60" s="42">
        <f t="shared" si="28"/>
        <v>2.5</v>
      </c>
      <c r="AO60" s="48"/>
      <c r="AP60" s="48"/>
      <c r="AQ60" s="48"/>
      <c r="AR60" s="48"/>
      <c r="AS60" s="48"/>
      <c r="AT60" s="42">
        <f t="shared" si="29"/>
        <v>0</v>
      </c>
      <c r="AU60" s="48"/>
      <c r="AV60" s="48"/>
      <c r="AW60" s="48"/>
      <c r="AX60" s="48"/>
      <c r="AY60" s="48"/>
      <c r="AZ60" s="42">
        <f t="shared" si="30"/>
        <v>0</v>
      </c>
      <c r="BA60" s="42">
        <f t="shared" si="31"/>
        <v>2.5</v>
      </c>
      <c r="BB60" s="43"/>
      <c r="BC60" s="48"/>
      <c r="BD60" s="48"/>
      <c r="BE60" s="48"/>
      <c r="BF60" s="48"/>
      <c r="BG60" s="48"/>
      <c r="BH60" s="48"/>
      <c r="BI60" s="42">
        <f t="shared" si="32"/>
        <v>0</v>
      </c>
      <c r="BJ60" s="48"/>
      <c r="BK60" s="48"/>
      <c r="BL60" s="48"/>
      <c r="BM60" s="48"/>
      <c r="BN60" s="48"/>
      <c r="BO60" s="48"/>
      <c r="BP60" s="42">
        <f t="shared" si="33"/>
        <v>0</v>
      </c>
      <c r="BQ60" s="48"/>
      <c r="BR60" s="48"/>
      <c r="BS60" s="48"/>
      <c r="BT60" s="48"/>
      <c r="BU60" s="48"/>
      <c r="BV60" s="42">
        <f t="shared" si="34"/>
        <v>0</v>
      </c>
      <c r="BW60" s="48"/>
      <c r="BX60" s="48"/>
      <c r="BY60" s="48"/>
      <c r="BZ60" s="48"/>
      <c r="CA60" s="48"/>
      <c r="CB60" s="42">
        <f t="shared" si="18"/>
        <v>0</v>
      </c>
      <c r="CC60" s="42">
        <f t="shared" si="19"/>
        <v>0</v>
      </c>
      <c r="CD60" s="43"/>
      <c r="CE60" s="48"/>
      <c r="CF60" s="44">
        <f t="shared" si="15"/>
        <v>0</v>
      </c>
      <c r="CG60" s="44"/>
      <c r="CH60" s="48"/>
      <c r="CI60" s="48"/>
      <c r="CJ60" s="48"/>
      <c r="CK60" s="42">
        <f t="shared" si="20"/>
        <v>0</v>
      </c>
      <c r="CL60" s="48"/>
      <c r="CM60" s="48"/>
      <c r="CN60" s="48"/>
      <c r="CO60" s="48"/>
      <c r="CP60" s="48"/>
      <c r="CQ60" s="48"/>
      <c r="CR60" s="48"/>
      <c r="CS60" s="48"/>
      <c r="CT60" s="48"/>
      <c r="CU60" s="48"/>
      <c r="CV60" s="48"/>
      <c r="CW60" s="48"/>
      <c r="CX60" s="48"/>
      <c r="CY60" s="48"/>
      <c r="CZ60" s="48"/>
      <c r="DA60" s="48"/>
      <c r="DB60" s="42">
        <f t="shared" si="21"/>
        <v>0</v>
      </c>
      <c r="DC60" s="44">
        <f t="shared" si="22"/>
        <v>0</v>
      </c>
      <c r="DD60" s="40"/>
    </row>
    <row r="61" spans="1:107" ht="15.75" customHeight="1">
      <c r="A61" s="156"/>
      <c r="B61" s="155"/>
      <c r="C61" s="97" t="s">
        <v>76</v>
      </c>
      <c r="D61" s="48"/>
      <c r="E61" s="48"/>
      <c r="F61" s="48"/>
      <c r="G61" s="48"/>
      <c r="H61" s="48"/>
      <c r="I61" s="48"/>
      <c r="J61" s="48"/>
      <c r="K61" s="48"/>
      <c r="L61" s="48"/>
      <c r="M61" s="48"/>
      <c r="N61" s="48"/>
      <c r="O61" s="42">
        <f>SUM(D61:N61)</f>
        <v>0</v>
      </c>
      <c r="P61" s="44"/>
      <c r="Q61" s="48"/>
      <c r="R61" s="48"/>
      <c r="S61" s="48"/>
      <c r="T61" s="42">
        <f>SUM(Q61:S61)</f>
        <v>0</v>
      </c>
      <c r="U61" s="48"/>
      <c r="V61" s="48"/>
      <c r="W61" s="48"/>
      <c r="X61" s="48"/>
      <c r="Y61" s="48"/>
      <c r="Z61" s="42">
        <f>SUM(U61:Y61)</f>
        <v>0</v>
      </c>
      <c r="AA61" s="42">
        <f>SUM(O61,P61,T61,Z61)</f>
        <v>0</v>
      </c>
      <c r="AB61" s="43"/>
      <c r="AC61" s="48"/>
      <c r="AD61" s="48"/>
      <c r="AE61" s="48">
        <v>0.125</v>
      </c>
      <c r="AF61" s="48"/>
      <c r="AG61" s="48">
        <v>0.000698</v>
      </c>
      <c r="AH61" s="42">
        <f>SUM(AC61:AG61)</f>
        <v>0.125698</v>
      </c>
      <c r="AI61" s="48">
        <v>1.5</v>
      </c>
      <c r="AJ61" s="48">
        <v>1</v>
      </c>
      <c r="AK61" s="48"/>
      <c r="AL61" s="48"/>
      <c r="AM61" s="48"/>
      <c r="AN61" s="42">
        <f>SUM(AI61:AM61)</f>
        <v>2.5</v>
      </c>
      <c r="AO61" s="48"/>
      <c r="AP61" s="48"/>
      <c r="AQ61" s="48"/>
      <c r="AR61" s="48"/>
      <c r="AS61" s="48"/>
      <c r="AT61" s="42">
        <f>SUM(AO61:AS61)</f>
        <v>0</v>
      </c>
      <c r="AU61" s="48"/>
      <c r="AV61" s="48"/>
      <c r="AW61" s="48"/>
      <c r="AX61" s="48"/>
      <c r="AY61" s="48"/>
      <c r="AZ61" s="42">
        <f>SUM(AU61:AY61)</f>
        <v>0</v>
      </c>
      <c r="BA61" s="42">
        <f>SUM(AH61,AN61,AT61,AZ61)</f>
        <v>2.625698</v>
      </c>
      <c r="BB61" s="43"/>
      <c r="BC61" s="48"/>
      <c r="BD61" s="48"/>
      <c r="BE61" s="48"/>
      <c r="BF61" s="48"/>
      <c r="BG61" s="48"/>
      <c r="BH61" s="48"/>
      <c r="BI61" s="42">
        <f>SUM(BC61:BH61)</f>
        <v>0</v>
      </c>
      <c r="BJ61" s="48"/>
      <c r="BK61" s="48"/>
      <c r="BL61" s="48"/>
      <c r="BM61" s="48"/>
      <c r="BN61" s="48"/>
      <c r="BO61" s="48"/>
      <c r="BP61" s="42">
        <f>SUM(BJ61:BO61)</f>
        <v>0</v>
      </c>
      <c r="BQ61" s="48"/>
      <c r="BR61" s="48"/>
      <c r="BS61" s="48"/>
      <c r="BT61" s="48"/>
      <c r="BU61" s="48"/>
      <c r="BV61" s="42">
        <f>SUM(BQ61:BU61)</f>
        <v>0</v>
      </c>
      <c r="BW61" s="48"/>
      <c r="BX61" s="48"/>
      <c r="BY61" s="48"/>
      <c r="BZ61" s="48"/>
      <c r="CA61" s="48"/>
      <c r="CB61" s="42">
        <f t="shared" si="18"/>
        <v>0</v>
      </c>
      <c r="CC61" s="42">
        <f t="shared" si="19"/>
        <v>0</v>
      </c>
      <c r="CD61" s="43"/>
      <c r="CE61" s="48"/>
      <c r="CF61" s="44">
        <f t="shared" si="15"/>
        <v>0</v>
      </c>
      <c r="CG61" s="44"/>
      <c r="CH61" s="48"/>
      <c r="CI61" s="48"/>
      <c r="CJ61" s="48"/>
      <c r="CK61" s="42">
        <f t="shared" si="20"/>
        <v>0</v>
      </c>
      <c r="CL61" s="48"/>
      <c r="CM61" s="48"/>
      <c r="CN61" s="48"/>
      <c r="CO61" s="48"/>
      <c r="CP61" s="48"/>
      <c r="CQ61" s="48"/>
      <c r="CR61" s="48"/>
      <c r="CS61" s="48"/>
      <c r="CT61" s="48"/>
      <c r="CU61" s="48"/>
      <c r="CV61" s="48"/>
      <c r="CW61" s="48"/>
      <c r="CX61" s="48"/>
      <c r="CY61" s="48"/>
      <c r="CZ61" s="48"/>
      <c r="DA61" s="48"/>
      <c r="DB61" s="42">
        <f t="shared" si="21"/>
        <v>0</v>
      </c>
      <c r="DC61" s="44">
        <f t="shared" si="22"/>
        <v>0</v>
      </c>
    </row>
    <row r="62" spans="1:107" ht="15.75" customHeight="1">
      <c r="A62" s="156"/>
      <c r="B62" s="155"/>
      <c r="C62" s="97" t="s">
        <v>74</v>
      </c>
      <c r="D62" s="48"/>
      <c r="E62" s="48"/>
      <c r="F62" s="48"/>
      <c r="G62" s="48"/>
      <c r="H62" s="48"/>
      <c r="I62" s="48"/>
      <c r="J62" s="48"/>
      <c r="K62" s="48"/>
      <c r="L62" s="48"/>
      <c r="M62" s="48"/>
      <c r="N62" s="48"/>
      <c r="O62" s="42">
        <f>SUM(D62:N62)</f>
        <v>0</v>
      </c>
      <c r="P62" s="44"/>
      <c r="Q62" s="48"/>
      <c r="R62" s="48"/>
      <c r="S62" s="48"/>
      <c r="T62" s="42">
        <f>SUM(Q62:S62)</f>
        <v>0</v>
      </c>
      <c r="U62" s="48"/>
      <c r="V62" s="48"/>
      <c r="W62" s="48"/>
      <c r="X62" s="48"/>
      <c r="Y62" s="48"/>
      <c r="Z62" s="42">
        <f>SUM(U62:Y62)</f>
        <v>0</v>
      </c>
      <c r="AA62" s="42">
        <f>SUM(O62,P62,T62,Z62)</f>
        <v>0</v>
      </c>
      <c r="AB62" s="43"/>
      <c r="AC62" s="48"/>
      <c r="AD62" s="48"/>
      <c r="AE62" s="48">
        <v>0.867396</v>
      </c>
      <c r="AF62" s="48"/>
      <c r="AG62" s="48"/>
      <c r="AH62" s="42">
        <f>SUM(AC62:AG62)</f>
        <v>0.867396</v>
      </c>
      <c r="AI62" s="48"/>
      <c r="AJ62" s="48"/>
      <c r="AK62" s="48"/>
      <c r="AL62" s="48"/>
      <c r="AM62" s="48"/>
      <c r="AN62" s="42">
        <f>SUM(AI62:AM62)</f>
        <v>0</v>
      </c>
      <c r="AO62" s="48"/>
      <c r="AP62" s="48"/>
      <c r="AQ62" s="48"/>
      <c r="AR62" s="48"/>
      <c r="AS62" s="48"/>
      <c r="AT62" s="42">
        <f>SUM(AO62:AS62)</f>
        <v>0</v>
      </c>
      <c r="AU62" s="48"/>
      <c r="AV62" s="48"/>
      <c r="AW62" s="48"/>
      <c r="AX62" s="48"/>
      <c r="AY62" s="48"/>
      <c r="AZ62" s="42">
        <f>SUM(AU62:AY62)</f>
        <v>0</v>
      </c>
      <c r="BA62" s="42">
        <f>SUM(AH62,AN62,AT62,AZ62)</f>
        <v>0.867396</v>
      </c>
      <c r="BB62" s="43"/>
      <c r="BC62" s="48"/>
      <c r="BD62" s="48"/>
      <c r="BE62" s="48"/>
      <c r="BF62" s="48"/>
      <c r="BG62" s="48"/>
      <c r="BH62" s="48"/>
      <c r="BI62" s="42">
        <f>SUM(BC62:BH62)</f>
        <v>0</v>
      </c>
      <c r="BJ62" s="48"/>
      <c r="BK62" s="48"/>
      <c r="BL62" s="48"/>
      <c r="BM62" s="48"/>
      <c r="BN62" s="48"/>
      <c r="BO62" s="48"/>
      <c r="BP62" s="42">
        <f>SUM(BJ62:BO62)</f>
        <v>0</v>
      </c>
      <c r="BQ62" s="48"/>
      <c r="BR62" s="48"/>
      <c r="BS62" s="48"/>
      <c r="BT62" s="48"/>
      <c r="BU62" s="48"/>
      <c r="BV62" s="42">
        <f>SUM(BQ62:BU62)</f>
        <v>0</v>
      </c>
      <c r="BW62" s="48"/>
      <c r="BX62" s="48"/>
      <c r="BY62" s="48"/>
      <c r="BZ62" s="48"/>
      <c r="CA62" s="48"/>
      <c r="CB62" s="42">
        <f t="shared" si="18"/>
        <v>0</v>
      </c>
      <c r="CC62" s="42">
        <f t="shared" si="19"/>
        <v>0</v>
      </c>
      <c r="CD62" s="43"/>
      <c r="CE62" s="48"/>
      <c r="CF62" s="44">
        <f t="shared" si="15"/>
        <v>0</v>
      </c>
      <c r="CG62" s="44"/>
      <c r="CH62" s="48"/>
      <c r="CI62" s="48"/>
      <c r="CJ62" s="48"/>
      <c r="CK62" s="42">
        <f t="shared" si="20"/>
        <v>0</v>
      </c>
      <c r="CL62" s="48"/>
      <c r="CM62" s="48"/>
      <c r="CN62" s="48"/>
      <c r="CO62" s="48"/>
      <c r="CP62" s="48"/>
      <c r="CQ62" s="48"/>
      <c r="CR62" s="48"/>
      <c r="CS62" s="48"/>
      <c r="CT62" s="48"/>
      <c r="CU62" s="48"/>
      <c r="CV62" s="48"/>
      <c r="CW62" s="48"/>
      <c r="CX62" s="48"/>
      <c r="CY62" s="48"/>
      <c r="CZ62" s="48"/>
      <c r="DA62" s="48"/>
      <c r="DB62" s="42">
        <f t="shared" si="21"/>
        <v>0</v>
      </c>
      <c r="DC62" s="44">
        <f t="shared" si="22"/>
        <v>0</v>
      </c>
    </row>
    <row r="63" spans="1:107" ht="15.75" customHeight="1">
      <c r="A63" s="156"/>
      <c r="B63" s="155"/>
      <c r="C63" s="97" t="s">
        <v>70</v>
      </c>
      <c r="D63" s="48">
        <v>0.02</v>
      </c>
      <c r="E63" s="48"/>
      <c r="F63" s="48">
        <v>1.630361</v>
      </c>
      <c r="G63" s="48">
        <v>2.580847</v>
      </c>
      <c r="H63" s="48">
        <v>1.805051</v>
      </c>
      <c r="I63" s="48">
        <v>0.47348</v>
      </c>
      <c r="J63" s="48">
        <v>1.904352</v>
      </c>
      <c r="K63" s="48">
        <v>1.1</v>
      </c>
      <c r="L63" s="48">
        <v>0.8</v>
      </c>
      <c r="M63" s="48">
        <v>1</v>
      </c>
      <c r="N63" s="48">
        <v>1</v>
      </c>
      <c r="O63" s="42">
        <f>SUM(D63:N63)</f>
        <v>12.314091</v>
      </c>
      <c r="P63" s="44"/>
      <c r="Q63" s="48"/>
      <c r="R63" s="48"/>
      <c r="S63" s="48"/>
      <c r="T63" s="42">
        <f>SUM(Q63:S63)</f>
        <v>0</v>
      </c>
      <c r="U63" s="48"/>
      <c r="V63" s="48"/>
      <c r="W63" s="48"/>
      <c r="X63" s="48"/>
      <c r="Y63" s="48"/>
      <c r="Z63" s="42">
        <f>SUM(U63:Y63)</f>
        <v>0</v>
      </c>
      <c r="AA63" s="42">
        <f>SUM(O63,P63,T63,Z63)</f>
        <v>12.314091</v>
      </c>
      <c r="AB63" s="43"/>
      <c r="AC63" s="48">
        <v>0.827</v>
      </c>
      <c r="AD63" s="48">
        <v>0.80000044085</v>
      </c>
      <c r="AE63" s="48">
        <v>0.7135056100000001</v>
      </c>
      <c r="AF63" s="48">
        <v>1.7250270899999998</v>
      </c>
      <c r="AG63" s="48">
        <v>0.85753222</v>
      </c>
      <c r="AH63" s="42">
        <f>SUM(AC63:AG63)</f>
        <v>4.92306536085</v>
      </c>
      <c r="AI63" s="48">
        <v>1</v>
      </c>
      <c r="AJ63" s="48">
        <v>1</v>
      </c>
      <c r="AK63" s="48">
        <v>1.5</v>
      </c>
      <c r="AL63" s="48">
        <v>0.5</v>
      </c>
      <c r="AM63" s="48">
        <v>0.5</v>
      </c>
      <c r="AN63" s="42">
        <f>SUM(AI63:AM63)</f>
        <v>4.5</v>
      </c>
      <c r="AO63" s="48"/>
      <c r="AP63" s="48"/>
      <c r="AQ63" s="48"/>
      <c r="AR63" s="48"/>
      <c r="AS63" s="48"/>
      <c r="AT63" s="42">
        <f>SUM(AO63:AS63)</f>
        <v>0</v>
      </c>
      <c r="AU63" s="48"/>
      <c r="AV63" s="48"/>
      <c r="AW63" s="48"/>
      <c r="AX63" s="48"/>
      <c r="AY63" s="48"/>
      <c r="AZ63" s="42">
        <f>SUM(AU63:AY63)</f>
        <v>0</v>
      </c>
      <c r="BA63" s="42">
        <f>SUM(AH63,AN63,AT63,AZ63)</f>
        <v>9.42306536085</v>
      </c>
      <c r="BB63" s="43"/>
      <c r="BC63" s="48">
        <v>0.6248049</v>
      </c>
      <c r="BD63" s="48"/>
      <c r="BE63" s="48"/>
      <c r="BF63" s="48"/>
      <c r="BG63" s="48"/>
      <c r="BH63" s="48">
        <v>3.8</v>
      </c>
      <c r="BI63" s="42">
        <f>SUM(BC63:BH63)</f>
        <v>4.4248049</v>
      </c>
      <c r="BJ63" s="48"/>
      <c r="BK63" s="48"/>
      <c r="BL63" s="48"/>
      <c r="BM63" s="48"/>
      <c r="BN63" s="48"/>
      <c r="BO63" s="48"/>
      <c r="BP63" s="42">
        <f>SUM(BJ63:BO63)</f>
        <v>0</v>
      </c>
      <c r="BQ63" s="48"/>
      <c r="BR63" s="48"/>
      <c r="BS63" s="48"/>
      <c r="BT63" s="48"/>
      <c r="BU63" s="48"/>
      <c r="BV63" s="42">
        <f>SUM(BQ63:BU63)</f>
        <v>0</v>
      </c>
      <c r="BW63" s="48"/>
      <c r="BX63" s="48"/>
      <c r="BY63" s="48"/>
      <c r="BZ63" s="48"/>
      <c r="CA63" s="48"/>
      <c r="CB63" s="42">
        <f t="shared" si="18"/>
        <v>0</v>
      </c>
      <c r="CC63" s="42">
        <f t="shared" si="19"/>
        <v>4.4248049</v>
      </c>
      <c r="CD63" s="43"/>
      <c r="CE63" s="48"/>
      <c r="CF63" s="44">
        <f t="shared" si="15"/>
        <v>0</v>
      </c>
      <c r="CG63" s="44"/>
      <c r="CH63" s="48"/>
      <c r="CI63" s="48"/>
      <c r="CJ63" s="48"/>
      <c r="CK63" s="42">
        <f t="shared" si="20"/>
        <v>0</v>
      </c>
      <c r="CL63" s="48"/>
      <c r="CM63" s="48"/>
      <c r="CN63" s="48"/>
      <c r="CO63" s="48"/>
      <c r="CP63" s="48"/>
      <c r="CQ63" s="48"/>
      <c r="CR63" s="48"/>
      <c r="CS63" s="48"/>
      <c r="CT63" s="48"/>
      <c r="CU63" s="48"/>
      <c r="CV63" s="48"/>
      <c r="CW63" s="48"/>
      <c r="CX63" s="48"/>
      <c r="CY63" s="48"/>
      <c r="CZ63" s="48"/>
      <c r="DA63" s="48"/>
      <c r="DB63" s="42">
        <f t="shared" si="21"/>
        <v>0</v>
      </c>
      <c r="DC63" s="44">
        <f t="shared" si="22"/>
        <v>0</v>
      </c>
    </row>
    <row r="64" spans="83:88" ht="15.75" customHeight="1">
      <c r="CE64" s="40"/>
      <c r="CJ64" s="40"/>
    </row>
    <row r="65" spans="2:107" ht="19.5" customHeight="1">
      <c r="B65" s="94" t="s">
        <v>29</v>
      </c>
      <c r="C65" s="1"/>
      <c r="D65" s="1"/>
      <c r="E65" s="1"/>
      <c r="F65" s="1"/>
      <c r="DC65" s="99"/>
    </row>
    <row r="66" spans="2:6" ht="15" customHeight="1">
      <c r="B66" s="13" t="s">
        <v>82</v>
      </c>
      <c r="C66" s="1"/>
      <c r="D66" s="1"/>
      <c r="E66" s="1"/>
      <c r="F66" s="1"/>
    </row>
    <row r="67" spans="2:57" ht="15" customHeight="1">
      <c r="B67" s="96" t="s">
        <v>91</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row>
    <row r="68" spans="2:6" ht="15" customHeight="1">
      <c r="B68" s="4" t="s">
        <v>88</v>
      </c>
      <c r="C68" s="1"/>
      <c r="D68" s="1"/>
      <c r="E68" s="1"/>
      <c r="F68" s="1"/>
    </row>
    <row r="69" spans="2:108" ht="29.25" customHeight="1">
      <c r="B69" s="149" t="s">
        <v>95</v>
      </c>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73"/>
    </row>
    <row r="70" spans="2:108" ht="15">
      <c r="B70" s="96" t="s">
        <v>136</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73"/>
    </row>
    <row r="71" spans="2:6" ht="15" customHeight="1">
      <c r="B71" s="13" t="s">
        <v>137</v>
      </c>
      <c r="C71" s="1"/>
      <c r="D71" s="1"/>
      <c r="E71" s="1"/>
      <c r="F71" s="1"/>
    </row>
    <row r="72" spans="2:107" ht="29.25" customHeight="1">
      <c r="B72" s="149" t="s">
        <v>145</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row>
    <row r="73" spans="1:108" s="19" customFormat="1" ht="15" customHeight="1">
      <c r="A73" s="1"/>
      <c r="B73" s="6" t="s">
        <v>147</v>
      </c>
      <c r="C73" s="1"/>
      <c r="D73" s="1"/>
      <c r="E73" s="1"/>
      <c r="F73" s="1"/>
      <c r="G73" s="40"/>
      <c r="H73" s="40"/>
      <c r="I73" s="40"/>
      <c r="J73" s="40"/>
      <c r="K73" s="40"/>
      <c r="L73" s="40"/>
      <c r="M73" s="40"/>
      <c r="N73" s="40"/>
      <c r="O73" s="40"/>
      <c r="P73" s="40"/>
      <c r="Q73" s="40"/>
      <c r="AD73" s="40"/>
      <c r="AE73" s="40"/>
      <c r="AF73" s="40"/>
      <c r="AG73" s="40"/>
      <c r="DD73"/>
    </row>
    <row r="74" spans="2:61" ht="15" customHeight="1">
      <c r="B74" s="96" t="s">
        <v>138</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107" ht="27.75" customHeight="1">
      <c r="B75" s="149" t="s">
        <v>124</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49"/>
      <c r="DA75" s="149"/>
      <c r="DB75" s="149"/>
      <c r="DC75" s="149"/>
    </row>
    <row r="76" spans="2:108" ht="15" customHeight="1">
      <c r="B76" s="101" t="s">
        <v>125</v>
      </c>
      <c r="C76" s="1"/>
      <c r="D76" s="1"/>
      <c r="E76" s="1"/>
      <c r="F76" s="1"/>
      <c r="AB76" s="73"/>
      <c r="BC76" s="73"/>
      <c r="CG76" s="73"/>
      <c r="DD76" s="73"/>
    </row>
    <row r="77" spans="2:108" ht="15" customHeight="1">
      <c r="B77" s="101" t="s">
        <v>126</v>
      </c>
      <c r="C77" s="1"/>
      <c r="D77" s="1"/>
      <c r="E77" s="1"/>
      <c r="F77" s="1"/>
      <c r="AB77" s="73"/>
      <c r="BC77" s="73"/>
      <c r="CG77" s="73"/>
      <c r="DD77" s="73"/>
    </row>
    <row r="78" ht="15">
      <c r="B78" s="101" t="s">
        <v>127</v>
      </c>
    </row>
    <row r="89" ht="15">
      <c r="C89" s="18"/>
    </row>
    <row r="94" ht="20.25" customHeight="1"/>
  </sheetData>
  <sheetProtection/>
  <mergeCells count="38">
    <mergeCell ref="AC8:AH8"/>
    <mergeCell ref="DC8:DC9"/>
    <mergeCell ref="C6:C9"/>
    <mergeCell ref="D8:O8"/>
    <mergeCell ref="Q8:T8"/>
    <mergeCell ref="U8:Z8"/>
    <mergeCell ref="AA8:AA9"/>
    <mergeCell ref="BC7:CC7"/>
    <mergeCell ref="AI8:AN8"/>
    <mergeCell ref="AO8:AT8"/>
    <mergeCell ref="AU8:AZ8"/>
    <mergeCell ref="BA8:BA9"/>
    <mergeCell ref="CE8:CF8"/>
    <mergeCell ref="B72:DC72"/>
    <mergeCell ref="CE7:DC7"/>
    <mergeCell ref="A59:A63"/>
    <mergeCell ref="B69:DC69"/>
    <mergeCell ref="CH8:CK8"/>
    <mergeCell ref="CL8:DB8"/>
    <mergeCell ref="BC8:BI8"/>
    <mergeCell ref="BJ8:BP8"/>
    <mergeCell ref="BQ8:BV8"/>
    <mergeCell ref="CC8:CC9"/>
    <mergeCell ref="BW8:CB8"/>
    <mergeCell ref="B6:B9"/>
    <mergeCell ref="D6:DC6"/>
    <mergeCell ref="D7:AA7"/>
    <mergeCell ref="AC7:BA7"/>
    <mergeCell ref="B75:DC75"/>
    <mergeCell ref="A39:A40"/>
    <mergeCell ref="B54:B55"/>
    <mergeCell ref="B59:B63"/>
    <mergeCell ref="B13:B14"/>
    <mergeCell ref="B22:B23"/>
    <mergeCell ref="B29:B30"/>
    <mergeCell ref="B39:B40"/>
    <mergeCell ref="B49:B50"/>
    <mergeCell ref="A49:A50"/>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D75"/>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0" customWidth="1"/>
    <col min="3" max="3" width="2.57421875" style="40" customWidth="1"/>
    <col min="4" max="14" width="9.140625" style="40" hidden="1" customWidth="1" outlineLevel="1"/>
    <col min="15" max="15" width="13.8515625" style="40" customWidth="1" collapsed="1"/>
    <col min="16" max="16" width="11.00390625" style="40" customWidth="1"/>
    <col min="17" max="17" width="10.57421875" style="40" hidden="1" customWidth="1" outlineLevel="1"/>
    <col min="18" max="19" width="9.140625" style="40" hidden="1" customWidth="1" outlineLevel="1"/>
    <col min="20" max="20" width="9.140625" style="40" customWidth="1" collapsed="1"/>
    <col min="21" max="21" width="10.57421875" style="40" hidden="1" customWidth="1" outlineLevel="1"/>
    <col min="22" max="25" width="9.140625" style="40" hidden="1" customWidth="1" outlineLevel="1"/>
    <col min="26" max="26" width="9.57421875" style="40" customWidth="1" collapsed="1"/>
    <col min="27" max="27" width="10.57421875" style="40" customWidth="1"/>
    <col min="28" max="28" width="7.421875" style="73" customWidth="1"/>
    <col min="29" max="29" width="2.28125" style="40" customWidth="1"/>
    <col min="30" max="30" width="7.421875" style="40" hidden="1" customWidth="1" outlineLevel="1"/>
    <col min="31" max="34" width="9.140625" style="40" hidden="1" customWidth="1" outlineLevel="1"/>
    <col min="35" max="35" width="14.00390625" style="40" customWidth="1" collapsed="1"/>
    <col min="36" max="36" width="10.57421875" style="40" hidden="1" customWidth="1" outlineLevel="1"/>
    <col min="37" max="40" width="9.140625" style="40" hidden="1" customWidth="1" outlineLevel="1"/>
    <col min="41" max="41" width="10.421875" style="40" customWidth="1" collapsed="1"/>
    <col min="42" max="42" width="10.57421875" style="40" hidden="1" customWidth="1" outlineLevel="1"/>
    <col min="43" max="46" width="9.140625" style="40" hidden="1" customWidth="1" outlineLevel="1"/>
    <col min="47" max="47" width="9.140625" style="40" customWidth="1" collapsed="1"/>
    <col min="48" max="48" width="10.57421875" style="40" hidden="1" customWidth="1" outlineLevel="1"/>
    <col min="49" max="52" width="9.140625" style="40" hidden="1" customWidth="1" outlineLevel="1"/>
    <col min="53" max="53" width="9.140625" style="40" customWidth="1" collapsed="1"/>
    <col min="54" max="54" width="10.57421875" style="40" customWidth="1"/>
    <col min="55" max="55" width="7.421875" style="73" customWidth="1"/>
    <col min="56" max="56" width="2.28125" style="40" customWidth="1"/>
    <col min="57" max="57" width="7.7109375" style="40" hidden="1" customWidth="1" outlineLevel="1"/>
    <col min="58" max="61" width="9.140625" style="40" hidden="1" customWidth="1" outlineLevel="1"/>
    <col min="62" max="62" width="13.57421875" style="40" customWidth="1" collapsed="1"/>
    <col min="63" max="63" width="10.57421875" style="40" hidden="1" customWidth="1" outlineLevel="1"/>
    <col min="64" max="64" width="9.140625" style="40" hidden="1" customWidth="1" outlineLevel="1"/>
    <col min="65" max="65" width="11.28125" style="40" customWidth="1" collapsed="1"/>
    <col min="66" max="66" width="10.57421875" style="40" hidden="1" customWidth="1" outlineLevel="1"/>
    <col min="67" max="70" width="9.140625" style="40" hidden="1" customWidth="1" outlineLevel="1"/>
    <col min="71" max="71" width="9.140625" style="40" customWidth="1" collapsed="1"/>
    <col min="72" max="72" width="10.57421875" style="40" hidden="1" customWidth="1" outlineLevel="1"/>
    <col min="73" max="76" width="9.140625" style="40" hidden="1" customWidth="1" outlineLevel="1"/>
    <col min="77" max="77" width="9.140625" style="40" customWidth="1" collapsed="1"/>
    <col min="78" max="78" width="15.28125" style="40" customWidth="1"/>
    <col min="79" max="79" width="7.421875" style="73" customWidth="1"/>
    <col min="80" max="80" width="2.28125" style="40" customWidth="1"/>
    <col min="81" max="81" width="13.7109375" style="40" customWidth="1"/>
    <col min="82" max="82" width="10.57421875" style="40" customWidth="1"/>
    <col min="83" max="83" width="10.57421875" style="40" hidden="1" customWidth="1" outlineLevel="1"/>
    <col min="84" max="84" width="8.57421875" style="40" hidden="1" customWidth="1" outlineLevel="1"/>
    <col min="85" max="85" width="8.57421875" style="40" customWidth="1" collapsed="1"/>
    <col min="86" max="86" width="10.57421875" style="40" hidden="1" customWidth="1" outlineLevel="1"/>
    <col min="87" max="101" width="9.140625" style="40" hidden="1" customWidth="1" outlineLevel="1"/>
    <col min="102" max="102" width="10.140625" style="40" customWidth="1" collapsed="1"/>
    <col min="103" max="103" width="10.57421875" style="40" customWidth="1"/>
    <col min="104" max="104" width="7.421875" style="73" customWidth="1"/>
    <col min="105" max="16384" width="9.140625" style="40" customWidth="1"/>
  </cols>
  <sheetData>
    <row r="1" spans="1:3" ht="66" customHeight="1">
      <c r="A1" s="40"/>
      <c r="C1" s="51"/>
    </row>
    <row r="2" spans="1:12" ht="26.25" customHeight="1">
      <c r="A2" s="40"/>
      <c r="B2" s="24" t="s">
        <v>56</v>
      </c>
      <c r="C2" s="1"/>
      <c r="D2" s="1"/>
      <c r="E2" s="1"/>
      <c r="F2" s="1"/>
      <c r="G2" s="1"/>
      <c r="H2" s="1"/>
      <c r="I2" s="1"/>
      <c r="J2" s="1"/>
      <c r="K2" s="1"/>
      <c r="L2" s="1"/>
    </row>
    <row r="3" spans="1:12" ht="18.75">
      <c r="A3" s="40"/>
      <c r="B3" s="26" t="s">
        <v>128</v>
      </c>
      <c r="C3" s="3"/>
      <c r="D3" s="1"/>
      <c r="E3" s="1"/>
      <c r="F3" s="1"/>
      <c r="G3" s="1"/>
      <c r="H3" s="1"/>
      <c r="I3" s="1"/>
      <c r="J3" s="1"/>
      <c r="K3" s="1"/>
      <c r="L3" s="1"/>
    </row>
    <row r="4" spans="1:12" ht="15.75">
      <c r="A4" s="40"/>
      <c r="B4" s="2" t="s">
        <v>0</v>
      </c>
      <c r="C4" s="3"/>
      <c r="D4" s="1"/>
      <c r="E4" s="1"/>
      <c r="F4" s="1"/>
      <c r="G4" s="1"/>
      <c r="H4" s="1"/>
      <c r="I4" s="1"/>
      <c r="J4" s="1"/>
      <c r="K4" s="1"/>
      <c r="L4" s="1"/>
    </row>
    <row r="5" spans="1:3" ht="15">
      <c r="A5" s="40"/>
      <c r="C5" s="1"/>
    </row>
    <row r="6" spans="1:104" ht="26.25">
      <c r="A6" s="40"/>
      <c r="B6" s="142" t="s">
        <v>1</v>
      </c>
      <c r="C6" s="1"/>
      <c r="D6" s="145" t="s">
        <v>59</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84"/>
    </row>
    <row r="7" spans="2:104" s="45" customFormat="1" ht="18.75" customHeight="1" thickBot="1">
      <c r="B7" s="143"/>
      <c r="C7" s="36"/>
      <c r="D7" s="128" t="s">
        <v>40</v>
      </c>
      <c r="E7" s="128"/>
      <c r="F7" s="128"/>
      <c r="G7" s="128"/>
      <c r="H7" s="128"/>
      <c r="I7" s="128"/>
      <c r="J7" s="128"/>
      <c r="K7" s="128"/>
      <c r="L7" s="128"/>
      <c r="M7" s="128"/>
      <c r="N7" s="128"/>
      <c r="O7" s="128"/>
      <c r="P7" s="128"/>
      <c r="Q7" s="128"/>
      <c r="R7" s="128"/>
      <c r="S7" s="128"/>
      <c r="T7" s="128"/>
      <c r="U7" s="128"/>
      <c r="V7" s="128"/>
      <c r="W7" s="128"/>
      <c r="X7" s="128"/>
      <c r="Y7" s="128"/>
      <c r="Z7" s="128"/>
      <c r="AA7" s="125"/>
      <c r="AB7" s="125"/>
      <c r="AC7" s="35"/>
      <c r="AD7" s="128" t="s">
        <v>2</v>
      </c>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34"/>
      <c r="BE7" s="128" t="s">
        <v>3</v>
      </c>
      <c r="BF7" s="128"/>
      <c r="BG7" s="128"/>
      <c r="BH7" s="128"/>
      <c r="BI7" s="128"/>
      <c r="BJ7" s="128"/>
      <c r="BK7" s="128"/>
      <c r="BL7" s="128"/>
      <c r="BM7" s="128"/>
      <c r="BN7" s="128"/>
      <c r="BO7" s="128"/>
      <c r="BP7" s="128"/>
      <c r="BQ7" s="128"/>
      <c r="BR7" s="128"/>
      <c r="BS7" s="128"/>
      <c r="BT7" s="128"/>
      <c r="BU7" s="128"/>
      <c r="BV7" s="128"/>
      <c r="BW7" s="128"/>
      <c r="BX7" s="128"/>
      <c r="BY7" s="128"/>
      <c r="BZ7" s="128"/>
      <c r="CA7" s="128"/>
      <c r="CC7" s="128" t="s">
        <v>96</v>
      </c>
      <c r="CD7" s="128"/>
      <c r="CE7" s="128"/>
      <c r="CF7" s="128"/>
      <c r="CG7" s="128"/>
      <c r="CH7" s="128"/>
      <c r="CI7" s="128"/>
      <c r="CJ7" s="128"/>
      <c r="CK7" s="128"/>
      <c r="CL7" s="128"/>
      <c r="CM7" s="128"/>
      <c r="CN7" s="128"/>
      <c r="CO7" s="128"/>
      <c r="CP7" s="128"/>
      <c r="CQ7" s="128"/>
      <c r="CR7" s="128"/>
      <c r="CS7" s="128"/>
      <c r="CT7" s="128"/>
      <c r="CU7" s="128"/>
      <c r="CV7" s="128"/>
      <c r="CW7" s="128"/>
      <c r="CX7" s="128"/>
      <c r="CY7" s="128"/>
      <c r="CZ7" s="128"/>
    </row>
    <row r="8" spans="1:104" ht="33.75" customHeight="1">
      <c r="A8" s="40"/>
      <c r="B8" s="143"/>
      <c r="C8" s="1"/>
      <c r="D8" s="139" t="s">
        <v>45</v>
      </c>
      <c r="E8" s="139"/>
      <c r="F8" s="139"/>
      <c r="G8" s="139"/>
      <c r="H8" s="139"/>
      <c r="I8" s="139"/>
      <c r="J8" s="139"/>
      <c r="K8" s="139"/>
      <c r="L8" s="139"/>
      <c r="M8" s="139"/>
      <c r="N8" s="139"/>
      <c r="O8" s="140"/>
      <c r="P8" s="46" t="s">
        <v>48</v>
      </c>
      <c r="Q8" s="129" t="s">
        <v>4</v>
      </c>
      <c r="R8" s="130"/>
      <c r="S8" s="130"/>
      <c r="T8" s="131"/>
      <c r="U8" s="141" t="s">
        <v>5</v>
      </c>
      <c r="V8" s="139"/>
      <c r="W8" s="139"/>
      <c r="X8" s="139"/>
      <c r="Y8" s="139"/>
      <c r="Z8" s="139"/>
      <c r="AA8" s="136" t="s">
        <v>47</v>
      </c>
      <c r="AB8" s="132" t="s">
        <v>58</v>
      </c>
      <c r="AC8" s="32"/>
      <c r="AD8" s="139" t="s">
        <v>45</v>
      </c>
      <c r="AE8" s="139"/>
      <c r="AF8" s="139"/>
      <c r="AG8" s="139"/>
      <c r="AH8" s="139"/>
      <c r="AI8" s="140"/>
      <c r="AJ8" s="141" t="s">
        <v>48</v>
      </c>
      <c r="AK8" s="139"/>
      <c r="AL8" s="139"/>
      <c r="AM8" s="139"/>
      <c r="AN8" s="139"/>
      <c r="AO8" s="140"/>
      <c r="AP8" s="129" t="s">
        <v>4</v>
      </c>
      <c r="AQ8" s="130"/>
      <c r="AR8" s="130"/>
      <c r="AS8" s="130"/>
      <c r="AT8" s="130"/>
      <c r="AU8" s="131"/>
      <c r="AV8" s="129" t="s">
        <v>5</v>
      </c>
      <c r="AW8" s="130"/>
      <c r="AX8" s="130"/>
      <c r="AY8" s="130"/>
      <c r="AZ8" s="130"/>
      <c r="BA8" s="131"/>
      <c r="BB8" s="136" t="s">
        <v>47</v>
      </c>
      <c r="BC8" s="132" t="s">
        <v>58</v>
      </c>
      <c r="BD8" s="32"/>
      <c r="BE8" s="139" t="s">
        <v>45</v>
      </c>
      <c r="BF8" s="139"/>
      <c r="BG8" s="139"/>
      <c r="BH8" s="139"/>
      <c r="BI8" s="139"/>
      <c r="BJ8" s="140"/>
      <c r="BK8" s="141" t="s">
        <v>48</v>
      </c>
      <c r="BL8" s="139"/>
      <c r="BM8" s="140"/>
      <c r="BN8" s="129" t="s">
        <v>4</v>
      </c>
      <c r="BO8" s="130"/>
      <c r="BP8" s="130"/>
      <c r="BQ8" s="130"/>
      <c r="BR8" s="130"/>
      <c r="BS8" s="131"/>
      <c r="BT8" s="129" t="s">
        <v>5</v>
      </c>
      <c r="BU8" s="130"/>
      <c r="BV8" s="130"/>
      <c r="BW8" s="130"/>
      <c r="BX8" s="130"/>
      <c r="BY8" s="131"/>
      <c r="BZ8" s="136" t="s">
        <v>47</v>
      </c>
      <c r="CA8" s="132" t="s">
        <v>58</v>
      </c>
      <c r="CB8" s="32"/>
      <c r="CC8" s="33" t="s">
        <v>45</v>
      </c>
      <c r="CD8" s="39" t="s">
        <v>48</v>
      </c>
      <c r="CE8" s="129" t="s">
        <v>4</v>
      </c>
      <c r="CF8" s="130"/>
      <c r="CG8" s="131"/>
      <c r="CH8" s="129" t="s">
        <v>5</v>
      </c>
      <c r="CI8" s="130"/>
      <c r="CJ8" s="130"/>
      <c r="CK8" s="130"/>
      <c r="CL8" s="130"/>
      <c r="CM8" s="130"/>
      <c r="CN8" s="130"/>
      <c r="CO8" s="130"/>
      <c r="CP8" s="130"/>
      <c r="CQ8" s="130"/>
      <c r="CR8" s="130"/>
      <c r="CS8" s="130"/>
      <c r="CT8" s="130"/>
      <c r="CU8" s="130"/>
      <c r="CV8" s="130"/>
      <c r="CW8" s="130"/>
      <c r="CX8" s="131"/>
      <c r="CY8" s="136" t="s">
        <v>47</v>
      </c>
      <c r="CZ8" s="132" t="s">
        <v>58</v>
      </c>
    </row>
    <row r="9" spans="1:104" ht="18" customHeight="1">
      <c r="A9" s="40"/>
      <c r="B9" s="143"/>
      <c r="C9" s="1"/>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37"/>
      <c r="AB9" s="133"/>
      <c r="AC9" s="29"/>
      <c r="AD9" s="38">
        <v>2011</v>
      </c>
      <c r="AE9" s="38">
        <v>2012</v>
      </c>
      <c r="AF9" s="38">
        <v>2013</v>
      </c>
      <c r="AG9" s="38">
        <v>2014</v>
      </c>
      <c r="AH9" s="38">
        <v>2015</v>
      </c>
      <c r="AI9" s="37" t="s">
        <v>46</v>
      </c>
      <c r="AJ9" s="30">
        <v>2011</v>
      </c>
      <c r="AK9" s="38">
        <v>2012</v>
      </c>
      <c r="AL9" s="38">
        <v>2013</v>
      </c>
      <c r="AM9" s="38">
        <v>2014</v>
      </c>
      <c r="AN9" s="38">
        <v>2015</v>
      </c>
      <c r="AO9" s="37" t="s">
        <v>46</v>
      </c>
      <c r="AP9" s="28">
        <v>2011</v>
      </c>
      <c r="AQ9" s="27">
        <v>2012</v>
      </c>
      <c r="AR9" s="27">
        <v>2013</v>
      </c>
      <c r="AS9" s="27">
        <v>2014</v>
      </c>
      <c r="AT9" s="27">
        <v>2015</v>
      </c>
      <c r="AU9" s="37" t="s">
        <v>46</v>
      </c>
      <c r="AV9" s="28">
        <v>2011</v>
      </c>
      <c r="AW9" s="27">
        <v>2012</v>
      </c>
      <c r="AX9" s="27">
        <v>2013</v>
      </c>
      <c r="AY9" s="27">
        <v>2014</v>
      </c>
      <c r="AZ9" s="27">
        <v>2015</v>
      </c>
      <c r="BA9" s="37" t="s">
        <v>46</v>
      </c>
      <c r="BB9" s="137"/>
      <c r="BC9" s="133"/>
      <c r="BD9" s="29"/>
      <c r="BE9" s="38">
        <v>2016</v>
      </c>
      <c r="BF9" s="38">
        <v>2017</v>
      </c>
      <c r="BG9" s="38">
        <v>2018</v>
      </c>
      <c r="BH9" s="38">
        <v>2019</v>
      </c>
      <c r="BI9" s="38">
        <v>2020</v>
      </c>
      <c r="BJ9" s="37" t="s">
        <v>46</v>
      </c>
      <c r="BK9" s="30">
        <v>2016</v>
      </c>
      <c r="BL9" s="38">
        <v>2017</v>
      </c>
      <c r="BM9" s="37" t="s">
        <v>46</v>
      </c>
      <c r="BN9" s="30">
        <v>2016</v>
      </c>
      <c r="BO9" s="38">
        <v>2017</v>
      </c>
      <c r="BP9" s="38">
        <v>2018</v>
      </c>
      <c r="BQ9" s="38">
        <v>2019</v>
      </c>
      <c r="BR9" s="38">
        <v>2020</v>
      </c>
      <c r="BS9" s="37" t="s">
        <v>46</v>
      </c>
      <c r="BT9" s="30">
        <v>2016</v>
      </c>
      <c r="BU9" s="38">
        <v>2017</v>
      </c>
      <c r="BV9" s="38">
        <v>2018</v>
      </c>
      <c r="BW9" s="38">
        <v>2019</v>
      </c>
      <c r="BX9" s="38">
        <v>2020</v>
      </c>
      <c r="BY9" s="37" t="s">
        <v>46</v>
      </c>
      <c r="BZ9" s="137"/>
      <c r="CA9" s="133"/>
      <c r="CB9" s="29"/>
      <c r="CC9" s="37" t="s">
        <v>46</v>
      </c>
      <c r="CD9" s="31" t="s">
        <v>46</v>
      </c>
      <c r="CE9" s="30">
        <v>2021</v>
      </c>
      <c r="CF9" s="38">
        <v>2022</v>
      </c>
      <c r="CG9" s="37" t="s">
        <v>46</v>
      </c>
      <c r="CH9" s="30">
        <v>2021</v>
      </c>
      <c r="CI9" s="38">
        <v>2022</v>
      </c>
      <c r="CJ9" s="38">
        <v>2023</v>
      </c>
      <c r="CK9" s="38">
        <v>2024</v>
      </c>
      <c r="CL9" s="38">
        <v>2025</v>
      </c>
      <c r="CM9" s="38">
        <v>2026</v>
      </c>
      <c r="CN9" s="38">
        <v>2027</v>
      </c>
      <c r="CO9" s="38">
        <v>2028</v>
      </c>
      <c r="CP9" s="38">
        <v>2029</v>
      </c>
      <c r="CQ9" s="38">
        <v>2030</v>
      </c>
      <c r="CR9" s="38">
        <v>2031</v>
      </c>
      <c r="CS9" s="38">
        <v>2032</v>
      </c>
      <c r="CT9" s="38">
        <v>2033</v>
      </c>
      <c r="CU9" s="38">
        <v>2034</v>
      </c>
      <c r="CV9" s="38">
        <v>2035</v>
      </c>
      <c r="CW9" s="38">
        <v>2036</v>
      </c>
      <c r="CX9" s="37" t="s">
        <v>46</v>
      </c>
      <c r="CY9" s="137"/>
      <c r="CZ9" s="133"/>
    </row>
    <row r="10" spans="1:104" ht="31.5" customHeight="1">
      <c r="A10" s="40"/>
      <c r="B10" s="21" t="s">
        <v>51</v>
      </c>
      <c r="C10" s="1"/>
      <c r="D10" s="47"/>
      <c r="E10" s="47"/>
      <c r="F10" s="47"/>
      <c r="G10" s="47"/>
      <c r="H10" s="47"/>
      <c r="I10" s="47"/>
      <c r="J10" s="47"/>
      <c r="K10" s="47"/>
      <c r="L10" s="47"/>
      <c r="M10" s="47"/>
      <c r="N10" s="47"/>
      <c r="O10" s="42"/>
      <c r="P10" s="42"/>
      <c r="Q10" s="47"/>
      <c r="R10" s="47"/>
      <c r="S10" s="47"/>
      <c r="T10" s="42"/>
      <c r="U10" s="47"/>
      <c r="V10" s="47"/>
      <c r="W10" s="47"/>
      <c r="X10" s="47"/>
      <c r="Y10" s="47"/>
      <c r="Z10" s="42"/>
      <c r="AA10" s="42"/>
      <c r="AB10" s="74"/>
      <c r="AC10" s="43"/>
      <c r="AD10" s="47"/>
      <c r="AE10" s="47"/>
      <c r="AF10" s="47"/>
      <c r="AG10" s="47"/>
      <c r="AH10" s="47"/>
      <c r="AI10" s="42"/>
      <c r="AJ10" s="47"/>
      <c r="AK10" s="47"/>
      <c r="AL10" s="47"/>
      <c r="AM10" s="47"/>
      <c r="AN10" s="47"/>
      <c r="AO10" s="42"/>
      <c r="AP10" s="47"/>
      <c r="AQ10" s="47"/>
      <c r="AR10" s="47"/>
      <c r="AS10" s="47"/>
      <c r="AT10" s="47"/>
      <c r="AU10" s="42"/>
      <c r="AV10" s="47"/>
      <c r="AW10" s="47"/>
      <c r="AX10" s="47"/>
      <c r="AY10" s="47"/>
      <c r="AZ10" s="47"/>
      <c r="BA10" s="42"/>
      <c r="BB10" s="42"/>
      <c r="BC10" s="74"/>
      <c r="BD10" s="43"/>
      <c r="BE10" s="47"/>
      <c r="BF10" s="47"/>
      <c r="BG10" s="47"/>
      <c r="BH10" s="47"/>
      <c r="BI10" s="47"/>
      <c r="BJ10" s="42"/>
      <c r="BK10" s="47"/>
      <c r="BL10" s="47"/>
      <c r="BM10" s="42"/>
      <c r="BN10" s="47"/>
      <c r="BO10" s="47"/>
      <c r="BP10" s="47"/>
      <c r="BQ10" s="47"/>
      <c r="BR10" s="47"/>
      <c r="BS10" s="42"/>
      <c r="BT10" s="47"/>
      <c r="BU10" s="47"/>
      <c r="BV10" s="47"/>
      <c r="BW10" s="47"/>
      <c r="BX10" s="47"/>
      <c r="BY10" s="42"/>
      <c r="BZ10" s="42"/>
      <c r="CA10" s="74"/>
      <c r="CB10" s="43"/>
      <c r="CC10" s="42"/>
      <c r="CD10" s="42"/>
      <c r="CE10" s="47"/>
      <c r="CF10" s="47"/>
      <c r="CG10" s="42"/>
      <c r="CH10" s="47"/>
      <c r="CI10" s="47"/>
      <c r="CJ10" s="47"/>
      <c r="CK10" s="47"/>
      <c r="CL10" s="47"/>
      <c r="CM10" s="47"/>
      <c r="CN10" s="47"/>
      <c r="CO10" s="47"/>
      <c r="CP10" s="47"/>
      <c r="CQ10" s="47"/>
      <c r="CR10" s="47"/>
      <c r="CS10" s="47"/>
      <c r="CT10" s="47"/>
      <c r="CU10" s="47"/>
      <c r="CV10" s="47"/>
      <c r="CW10" s="47"/>
      <c r="CX10" s="42"/>
      <c r="CY10" s="42"/>
      <c r="CZ10" s="74"/>
    </row>
    <row r="11" spans="1:104" ht="15.75" customHeight="1">
      <c r="A11" s="40"/>
      <c r="B11" s="22" t="s">
        <v>20</v>
      </c>
      <c r="C11" s="1"/>
      <c r="D11" s="49"/>
      <c r="E11" s="49"/>
      <c r="F11" s="49"/>
      <c r="G11" s="49"/>
      <c r="H11" s="49"/>
      <c r="I11" s="49"/>
      <c r="J11" s="49"/>
      <c r="K11" s="49"/>
      <c r="L11" s="49"/>
      <c r="M11" s="49"/>
      <c r="N11" s="49"/>
      <c r="O11" s="44">
        <f>SUM(D11:N11)</f>
        <v>0</v>
      </c>
      <c r="P11" s="44"/>
      <c r="Q11" s="49"/>
      <c r="R11" s="49"/>
      <c r="S11" s="49"/>
      <c r="T11" s="44">
        <f>SUM(Q11:S11)</f>
        <v>0</v>
      </c>
      <c r="U11" s="49"/>
      <c r="V11" s="49"/>
      <c r="W11" s="49"/>
      <c r="X11" s="49"/>
      <c r="Y11" s="49"/>
      <c r="Z11" s="44">
        <f>SUM(U11:Y11)</f>
        <v>0</v>
      </c>
      <c r="AA11" s="44">
        <f>SUM(O11,P11,T11,Z11)</f>
        <v>0</v>
      </c>
      <c r="AB11" s="75">
        <f>IF(AA11=0,"",AA11/$AA$20)</f>
      </c>
      <c r="AC11" s="41"/>
      <c r="AD11" s="49"/>
      <c r="AE11" s="49"/>
      <c r="AF11" s="49"/>
      <c r="AG11" s="49">
        <v>30.742</v>
      </c>
      <c r="AH11" s="49">
        <v>24.263</v>
      </c>
      <c r="AI11" s="44">
        <f>SUM(AD11:AH11)</f>
        <v>55.005</v>
      </c>
      <c r="AJ11" s="49"/>
      <c r="AK11" s="49"/>
      <c r="AL11" s="49"/>
      <c r="AM11" s="49"/>
      <c r="AN11" s="49"/>
      <c r="AO11" s="44">
        <f>SUM(AJ11:AN11)</f>
        <v>0</v>
      </c>
      <c r="AP11" s="49"/>
      <c r="AQ11" s="49"/>
      <c r="AR11" s="49"/>
      <c r="AS11" s="49"/>
      <c r="AT11" s="49"/>
      <c r="AU11" s="44">
        <f>SUM(AP11:AT11)</f>
        <v>0</v>
      </c>
      <c r="AV11" s="49"/>
      <c r="AW11" s="49"/>
      <c r="AX11" s="49"/>
      <c r="AY11" s="49"/>
      <c r="AZ11" s="49"/>
      <c r="BA11" s="44">
        <f>SUM(AV11:AZ11)</f>
        <v>0</v>
      </c>
      <c r="BB11" s="44">
        <f>SUM(AI11,AO11,AU11,BA11)</f>
        <v>55.005</v>
      </c>
      <c r="BC11" s="75">
        <f>IF(BB11=0,"",BB11/$BB$20)</f>
        <v>0.3338954407383396</v>
      </c>
      <c r="BD11" s="41"/>
      <c r="BE11" s="49">
        <v>22.97689</v>
      </c>
      <c r="BF11" s="49">
        <v>22.19107685</v>
      </c>
      <c r="BG11" s="49">
        <v>24.7</v>
      </c>
      <c r="BH11" s="49">
        <v>26.600000000000005</v>
      </c>
      <c r="BI11" s="49"/>
      <c r="BJ11" s="44">
        <f>SUM(BE11:BI11)</f>
        <v>96.46796685000001</v>
      </c>
      <c r="BK11" s="49"/>
      <c r="BL11" s="49"/>
      <c r="BM11" s="44">
        <f>SUM(BK11:BL11)</f>
        <v>0</v>
      </c>
      <c r="BN11" s="49">
        <v>0</v>
      </c>
      <c r="BO11" s="49">
        <v>0</v>
      </c>
      <c r="BP11" s="49">
        <v>0</v>
      </c>
      <c r="BQ11" s="49">
        <v>0</v>
      </c>
      <c r="BR11" s="49">
        <v>0</v>
      </c>
      <c r="BS11" s="44">
        <f>SUM(BN11:BR11)</f>
        <v>0</v>
      </c>
      <c r="BT11" s="49"/>
      <c r="BU11" s="49"/>
      <c r="BV11" s="49"/>
      <c r="BW11" s="49"/>
      <c r="BX11" s="49"/>
      <c r="BY11" s="44">
        <f>SUM(BT11:BX11)</f>
        <v>0</v>
      </c>
      <c r="BZ11" s="44">
        <f>SUM(BJ11,BM11,BS11,BY11)</f>
        <v>96.46796685000001</v>
      </c>
      <c r="CA11" s="75">
        <f>IF(BZ11=0,"",BZ11/$BZ$20)</f>
        <v>0.36087275806957475</v>
      </c>
      <c r="CB11" s="41"/>
      <c r="CC11" s="44"/>
      <c r="CD11" s="44"/>
      <c r="CE11" s="49"/>
      <c r="CF11" s="49"/>
      <c r="CG11" s="44">
        <f>SUM(CE11:CF11)</f>
        <v>0</v>
      </c>
      <c r="CH11" s="49">
        <v>0</v>
      </c>
      <c r="CI11" s="49">
        <v>0</v>
      </c>
      <c r="CJ11" s="49">
        <v>0</v>
      </c>
      <c r="CK11" s="49">
        <v>0</v>
      </c>
      <c r="CL11" s="49">
        <v>0</v>
      </c>
      <c r="CM11" s="49">
        <v>0</v>
      </c>
      <c r="CN11" s="49">
        <v>0</v>
      </c>
      <c r="CO11" s="49">
        <v>0</v>
      </c>
      <c r="CP11" s="49">
        <v>0</v>
      </c>
      <c r="CQ11" s="49">
        <v>0</v>
      </c>
      <c r="CR11" s="49"/>
      <c r="CS11" s="49"/>
      <c r="CT11" s="49"/>
      <c r="CU11" s="49"/>
      <c r="CV11" s="49"/>
      <c r="CW11" s="49"/>
      <c r="CX11" s="44">
        <f>SUM(CH11:CW11)</f>
        <v>0</v>
      </c>
      <c r="CY11" s="44">
        <f>SUM(CC11,CD11,CG11,CX11)</f>
        <v>0</v>
      </c>
      <c r="CZ11" s="75">
        <f>IF(CY11=0,"",CY11/$CY$20)</f>
      </c>
    </row>
    <row r="12" spans="1:104" ht="15.75" customHeight="1">
      <c r="A12" s="40"/>
      <c r="B12" s="22" t="s">
        <v>25</v>
      </c>
      <c r="C12" s="1"/>
      <c r="D12" s="49"/>
      <c r="E12" s="49"/>
      <c r="F12" s="49"/>
      <c r="G12" s="49"/>
      <c r="H12" s="49"/>
      <c r="I12" s="49"/>
      <c r="J12" s="49"/>
      <c r="K12" s="49"/>
      <c r="L12" s="49"/>
      <c r="M12" s="49"/>
      <c r="N12" s="49"/>
      <c r="O12" s="44">
        <f>SUM(D12:N12)</f>
        <v>0</v>
      </c>
      <c r="P12" s="44"/>
      <c r="Q12" s="49"/>
      <c r="R12" s="49"/>
      <c r="S12" s="49"/>
      <c r="T12" s="44">
        <f>SUM(Q12:S12)</f>
        <v>0</v>
      </c>
      <c r="U12" s="49"/>
      <c r="V12" s="49"/>
      <c r="W12" s="49"/>
      <c r="X12" s="49"/>
      <c r="Y12" s="49"/>
      <c r="Z12" s="44">
        <f>SUM(U12:Y12)</f>
        <v>0</v>
      </c>
      <c r="AA12" s="44">
        <f>SUM(O12,P12,T12,Z12)</f>
        <v>0</v>
      </c>
      <c r="AB12" s="75">
        <f>IF(AA12=0,"",AA12/$AA$20)</f>
      </c>
      <c r="AC12" s="41"/>
      <c r="AD12" s="49"/>
      <c r="AE12" s="49"/>
      <c r="AF12" s="49"/>
      <c r="AG12" s="49"/>
      <c r="AH12" s="49">
        <v>4.7322</v>
      </c>
      <c r="AI12" s="44">
        <f>SUM(AD12:AH12)</f>
        <v>4.7322</v>
      </c>
      <c r="AJ12" s="49"/>
      <c r="AK12" s="49"/>
      <c r="AL12" s="49"/>
      <c r="AM12" s="49"/>
      <c r="AN12" s="49"/>
      <c r="AO12" s="44">
        <f>SUM(AJ12:AN12)</f>
        <v>0</v>
      </c>
      <c r="AP12" s="49"/>
      <c r="AQ12" s="49"/>
      <c r="AR12" s="49"/>
      <c r="AS12" s="49"/>
      <c r="AT12" s="49"/>
      <c r="AU12" s="44">
        <f>SUM(AP12:AT12)</f>
        <v>0</v>
      </c>
      <c r="AV12" s="49"/>
      <c r="AW12" s="49"/>
      <c r="AX12" s="49"/>
      <c r="AY12" s="49"/>
      <c r="AZ12" s="49"/>
      <c r="BA12" s="44">
        <f>SUM(AV12:AZ12)</f>
        <v>0</v>
      </c>
      <c r="BB12" s="44">
        <f>SUM(AI12,AO12,AU12,BA12)</f>
        <v>4.7322</v>
      </c>
      <c r="BC12" s="75">
        <f>IF(BB12=0,"",BB12/$BB$20)</f>
        <v>0.028725752289100456</v>
      </c>
      <c r="BD12" s="41"/>
      <c r="BE12" s="49">
        <v>18.60054</v>
      </c>
      <c r="BF12" s="49">
        <v>10.89</v>
      </c>
      <c r="BG12" s="49">
        <v>5.16</v>
      </c>
      <c r="BH12" s="49"/>
      <c r="BI12" s="49"/>
      <c r="BJ12" s="44">
        <f>SUM(BE12:BI12)</f>
        <v>34.65054</v>
      </c>
      <c r="BK12" s="49"/>
      <c r="BL12" s="49"/>
      <c r="BM12" s="44">
        <f>SUM(BK12:BL12)</f>
        <v>0</v>
      </c>
      <c r="BN12" s="49"/>
      <c r="BO12" s="49"/>
      <c r="BP12" s="49"/>
      <c r="BQ12" s="49">
        <v>0</v>
      </c>
      <c r="BR12" s="49">
        <v>0</v>
      </c>
      <c r="BS12" s="44">
        <f>SUM(BN12:BR12)</f>
        <v>0</v>
      </c>
      <c r="BT12" s="49"/>
      <c r="BU12" s="49"/>
      <c r="BV12" s="49"/>
      <c r="BW12" s="49"/>
      <c r="BX12" s="49"/>
      <c r="BY12" s="44">
        <f>SUM(BT12:BX12)</f>
        <v>0</v>
      </c>
      <c r="BZ12" s="44">
        <f>SUM(BJ12,BM12,BS12,BY12)</f>
        <v>34.65054</v>
      </c>
      <c r="CA12" s="75">
        <f>IF(BZ12=0,"",BZ12/$BZ$20)</f>
        <v>0.12962267524351914</v>
      </c>
      <c r="CB12" s="41"/>
      <c r="CC12" s="44"/>
      <c r="CD12" s="44"/>
      <c r="CE12" s="49"/>
      <c r="CF12" s="49"/>
      <c r="CG12" s="44">
        <f>SUM(CE12:CF12)</f>
        <v>0</v>
      </c>
      <c r="CH12" s="49"/>
      <c r="CI12" s="49"/>
      <c r="CJ12" s="49"/>
      <c r="CK12" s="49"/>
      <c r="CL12" s="49"/>
      <c r="CM12" s="49"/>
      <c r="CN12" s="49"/>
      <c r="CO12" s="49"/>
      <c r="CP12" s="49"/>
      <c r="CQ12" s="49">
        <v>0</v>
      </c>
      <c r="CR12" s="49"/>
      <c r="CS12" s="49"/>
      <c r="CT12" s="49"/>
      <c r="CU12" s="49"/>
      <c r="CV12" s="49"/>
      <c r="CW12" s="49"/>
      <c r="CX12" s="44">
        <f>SUM(CH12:CW12)</f>
        <v>0</v>
      </c>
      <c r="CY12" s="44">
        <f>SUM(CC12,CD12,CG12,CX12)</f>
        <v>0</v>
      </c>
      <c r="CZ12" s="75">
        <f>IF(CY12=0,"",CY12/$CY$20)</f>
      </c>
    </row>
    <row r="13" spans="1:104" ht="30">
      <c r="A13" s="40"/>
      <c r="B13" s="69" t="s">
        <v>52</v>
      </c>
      <c r="C13" s="1"/>
      <c r="D13" s="61">
        <f aca="true" t="shared" si="0" ref="D13:AA13">SUM(D11:D12)</f>
        <v>0</v>
      </c>
      <c r="E13" s="61">
        <f t="shared" si="0"/>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2">
        <f t="shared" si="0"/>
        <v>0</v>
      </c>
      <c r="P13" s="62">
        <f t="shared" si="0"/>
        <v>0</v>
      </c>
      <c r="Q13" s="61">
        <f t="shared" si="0"/>
        <v>0</v>
      </c>
      <c r="R13" s="61">
        <f t="shared" si="0"/>
        <v>0</v>
      </c>
      <c r="S13" s="61">
        <f t="shared" si="0"/>
        <v>0</v>
      </c>
      <c r="T13" s="62">
        <f t="shared" si="0"/>
        <v>0</v>
      </c>
      <c r="U13" s="61">
        <f t="shared" si="0"/>
        <v>0</v>
      </c>
      <c r="V13" s="61">
        <f t="shared" si="0"/>
        <v>0</v>
      </c>
      <c r="W13" s="61">
        <f t="shared" si="0"/>
        <v>0</v>
      </c>
      <c r="X13" s="61">
        <f t="shared" si="0"/>
        <v>0</v>
      </c>
      <c r="Y13" s="61">
        <f t="shared" si="0"/>
        <v>0</v>
      </c>
      <c r="Z13" s="62">
        <f t="shared" si="0"/>
        <v>0</v>
      </c>
      <c r="AA13" s="87">
        <f t="shared" si="0"/>
        <v>0</v>
      </c>
      <c r="AB13" s="88">
        <f>IF(AA13=0,"",AA13/$AA$20)</f>
      </c>
      <c r="AC13" s="43"/>
      <c r="AD13" s="61">
        <f aca="true" t="shared" si="1" ref="AD13:BB13">SUM(AD11:AD12)</f>
        <v>0</v>
      </c>
      <c r="AE13" s="61">
        <f t="shared" si="1"/>
        <v>0</v>
      </c>
      <c r="AF13" s="61">
        <f t="shared" si="1"/>
        <v>0</v>
      </c>
      <c r="AG13" s="61">
        <f t="shared" si="1"/>
        <v>30.742</v>
      </c>
      <c r="AH13" s="61">
        <f t="shared" si="1"/>
        <v>28.9952</v>
      </c>
      <c r="AI13" s="62">
        <f t="shared" si="1"/>
        <v>59.7372</v>
      </c>
      <c r="AJ13" s="61">
        <f t="shared" si="1"/>
        <v>0</v>
      </c>
      <c r="AK13" s="61">
        <f t="shared" si="1"/>
        <v>0</v>
      </c>
      <c r="AL13" s="61">
        <f t="shared" si="1"/>
        <v>0</v>
      </c>
      <c r="AM13" s="61">
        <f t="shared" si="1"/>
        <v>0</v>
      </c>
      <c r="AN13" s="61">
        <f t="shared" si="1"/>
        <v>0</v>
      </c>
      <c r="AO13" s="62">
        <f t="shared" si="1"/>
        <v>0</v>
      </c>
      <c r="AP13" s="61">
        <f t="shared" si="1"/>
        <v>0</v>
      </c>
      <c r="AQ13" s="61">
        <f t="shared" si="1"/>
        <v>0</v>
      </c>
      <c r="AR13" s="61">
        <f t="shared" si="1"/>
        <v>0</v>
      </c>
      <c r="AS13" s="61">
        <f t="shared" si="1"/>
        <v>0</v>
      </c>
      <c r="AT13" s="61">
        <f t="shared" si="1"/>
        <v>0</v>
      </c>
      <c r="AU13" s="62">
        <f t="shared" si="1"/>
        <v>0</v>
      </c>
      <c r="AV13" s="61">
        <f t="shared" si="1"/>
        <v>0</v>
      </c>
      <c r="AW13" s="61">
        <f t="shared" si="1"/>
        <v>0</v>
      </c>
      <c r="AX13" s="61">
        <f t="shared" si="1"/>
        <v>0</v>
      </c>
      <c r="AY13" s="61">
        <f t="shared" si="1"/>
        <v>0</v>
      </c>
      <c r="AZ13" s="61">
        <f t="shared" si="1"/>
        <v>0</v>
      </c>
      <c r="BA13" s="62">
        <f t="shared" si="1"/>
        <v>0</v>
      </c>
      <c r="BB13" s="87">
        <f t="shared" si="1"/>
        <v>59.7372</v>
      </c>
      <c r="BC13" s="88">
        <f>IF(BB13=0,"",BB13/$BB$20)</f>
        <v>0.36262119302744006</v>
      </c>
      <c r="BD13" s="43"/>
      <c r="BE13" s="61">
        <f aca="true" t="shared" si="2" ref="BE13:BZ13">SUM(BE11:BE12)</f>
        <v>41.57743</v>
      </c>
      <c r="BF13" s="61">
        <f t="shared" si="2"/>
        <v>33.08107685</v>
      </c>
      <c r="BG13" s="61">
        <f t="shared" si="2"/>
        <v>29.86</v>
      </c>
      <c r="BH13" s="61">
        <f t="shared" si="2"/>
        <v>26.600000000000005</v>
      </c>
      <c r="BI13" s="61">
        <f t="shared" si="2"/>
        <v>0</v>
      </c>
      <c r="BJ13" s="62">
        <f t="shared" si="2"/>
        <v>131.11850685000002</v>
      </c>
      <c r="BK13" s="61">
        <f t="shared" si="2"/>
        <v>0</v>
      </c>
      <c r="BL13" s="61">
        <f t="shared" si="2"/>
        <v>0</v>
      </c>
      <c r="BM13" s="62">
        <f t="shared" si="2"/>
        <v>0</v>
      </c>
      <c r="BN13" s="61">
        <f t="shared" si="2"/>
        <v>0</v>
      </c>
      <c r="BO13" s="61">
        <f t="shared" si="2"/>
        <v>0</v>
      </c>
      <c r="BP13" s="61">
        <f t="shared" si="2"/>
        <v>0</v>
      </c>
      <c r="BQ13" s="61">
        <f t="shared" si="2"/>
        <v>0</v>
      </c>
      <c r="BR13" s="61">
        <f t="shared" si="2"/>
        <v>0</v>
      </c>
      <c r="BS13" s="62">
        <f t="shared" si="2"/>
        <v>0</v>
      </c>
      <c r="BT13" s="61">
        <f t="shared" si="2"/>
        <v>0</v>
      </c>
      <c r="BU13" s="61">
        <f t="shared" si="2"/>
        <v>0</v>
      </c>
      <c r="BV13" s="61">
        <f t="shared" si="2"/>
        <v>0</v>
      </c>
      <c r="BW13" s="61">
        <f t="shared" si="2"/>
        <v>0</v>
      </c>
      <c r="BX13" s="61">
        <f t="shared" si="2"/>
        <v>0</v>
      </c>
      <c r="BY13" s="62">
        <f t="shared" si="2"/>
        <v>0</v>
      </c>
      <c r="BZ13" s="87">
        <f t="shared" si="2"/>
        <v>131.11850685000002</v>
      </c>
      <c r="CA13" s="88">
        <f>IF(BZ13=0,"",BZ13/$BZ$20)</f>
        <v>0.4904954333130939</v>
      </c>
      <c r="CB13" s="43"/>
      <c r="CC13" s="62">
        <f aca="true" t="shared" si="3" ref="CC13:CY13">SUM(CC11:CC12)</f>
        <v>0</v>
      </c>
      <c r="CD13" s="62">
        <f t="shared" si="3"/>
        <v>0</v>
      </c>
      <c r="CE13" s="61">
        <f t="shared" si="3"/>
        <v>0</v>
      </c>
      <c r="CF13" s="61">
        <f t="shared" si="3"/>
        <v>0</v>
      </c>
      <c r="CG13" s="62">
        <f t="shared" si="3"/>
        <v>0</v>
      </c>
      <c r="CH13" s="61">
        <f t="shared" si="3"/>
        <v>0</v>
      </c>
      <c r="CI13" s="61">
        <f t="shared" si="3"/>
        <v>0</v>
      </c>
      <c r="CJ13" s="61">
        <f t="shared" si="3"/>
        <v>0</v>
      </c>
      <c r="CK13" s="61">
        <f t="shared" si="3"/>
        <v>0</v>
      </c>
      <c r="CL13" s="61">
        <f t="shared" si="3"/>
        <v>0</v>
      </c>
      <c r="CM13" s="61">
        <f t="shared" si="3"/>
        <v>0</v>
      </c>
      <c r="CN13" s="61">
        <f t="shared" si="3"/>
        <v>0</v>
      </c>
      <c r="CO13" s="61">
        <f t="shared" si="3"/>
        <v>0</v>
      </c>
      <c r="CP13" s="61">
        <f t="shared" si="3"/>
        <v>0</v>
      </c>
      <c r="CQ13" s="61">
        <f t="shared" si="3"/>
        <v>0</v>
      </c>
      <c r="CR13" s="61">
        <f t="shared" si="3"/>
        <v>0</v>
      </c>
      <c r="CS13" s="61">
        <f t="shared" si="3"/>
        <v>0</v>
      </c>
      <c r="CT13" s="61">
        <f t="shared" si="3"/>
        <v>0</v>
      </c>
      <c r="CU13" s="61">
        <f t="shared" si="3"/>
        <v>0</v>
      </c>
      <c r="CV13" s="61">
        <f t="shared" si="3"/>
        <v>0</v>
      </c>
      <c r="CW13" s="61">
        <f t="shared" si="3"/>
        <v>0</v>
      </c>
      <c r="CX13" s="62">
        <f t="shared" si="3"/>
        <v>0</v>
      </c>
      <c r="CY13" s="87">
        <f t="shared" si="3"/>
        <v>0</v>
      </c>
      <c r="CZ13" s="88">
        <f>IF(CY13=0,"",CY13/$CY$20)</f>
      </c>
    </row>
    <row r="14" ht="11.25" customHeight="1">
      <c r="A14" s="40"/>
    </row>
    <row r="15" spans="1:104" ht="31.5" customHeight="1">
      <c r="A15" s="40"/>
      <c r="B15" s="21" t="s">
        <v>53</v>
      </c>
      <c r="C15" s="1"/>
      <c r="D15" s="47"/>
      <c r="E15" s="47"/>
      <c r="F15" s="47"/>
      <c r="G15" s="47"/>
      <c r="H15" s="47"/>
      <c r="I15" s="47"/>
      <c r="J15" s="47"/>
      <c r="K15" s="47"/>
      <c r="L15" s="47"/>
      <c r="M15" s="47"/>
      <c r="N15" s="47"/>
      <c r="O15" s="42"/>
      <c r="P15" s="42"/>
      <c r="Q15" s="47"/>
      <c r="R15" s="47"/>
      <c r="S15" s="47"/>
      <c r="T15" s="42"/>
      <c r="U15" s="47"/>
      <c r="V15" s="47"/>
      <c r="W15" s="47"/>
      <c r="X15" s="47"/>
      <c r="Y15" s="47"/>
      <c r="Z15" s="42"/>
      <c r="AA15" s="42"/>
      <c r="AB15" s="77"/>
      <c r="AC15" s="43"/>
      <c r="AD15" s="47"/>
      <c r="AE15" s="47"/>
      <c r="AF15" s="47"/>
      <c r="AG15" s="47"/>
      <c r="AH15" s="47"/>
      <c r="AI15" s="42"/>
      <c r="AJ15" s="47"/>
      <c r="AK15" s="47"/>
      <c r="AL15" s="47"/>
      <c r="AM15" s="47"/>
      <c r="AN15" s="47"/>
      <c r="AO15" s="42"/>
      <c r="AP15" s="47"/>
      <c r="AQ15" s="47"/>
      <c r="AR15" s="47"/>
      <c r="AS15" s="47"/>
      <c r="AT15" s="47"/>
      <c r="AU15" s="42"/>
      <c r="AV15" s="47"/>
      <c r="AW15" s="47"/>
      <c r="AX15" s="47"/>
      <c r="AY15" s="47"/>
      <c r="AZ15" s="47"/>
      <c r="BA15" s="42"/>
      <c r="BB15" s="42"/>
      <c r="BC15" s="77"/>
      <c r="BD15" s="43"/>
      <c r="BE15" s="47"/>
      <c r="BF15" s="47"/>
      <c r="BG15" s="47"/>
      <c r="BH15" s="47"/>
      <c r="BI15" s="47"/>
      <c r="BJ15" s="42"/>
      <c r="BK15" s="47"/>
      <c r="BL15" s="47"/>
      <c r="BM15" s="42"/>
      <c r="BN15" s="47"/>
      <c r="BO15" s="47"/>
      <c r="BP15" s="47"/>
      <c r="BQ15" s="47"/>
      <c r="BR15" s="47"/>
      <c r="BS15" s="42"/>
      <c r="BT15" s="47"/>
      <c r="BU15" s="47"/>
      <c r="BV15" s="47"/>
      <c r="BW15" s="47"/>
      <c r="BX15" s="47"/>
      <c r="BY15" s="42"/>
      <c r="BZ15" s="42"/>
      <c r="CA15" s="77"/>
      <c r="CB15" s="43"/>
      <c r="CC15" s="42"/>
      <c r="CD15" s="42"/>
      <c r="CE15" s="47"/>
      <c r="CF15" s="47"/>
      <c r="CG15" s="42"/>
      <c r="CH15" s="47"/>
      <c r="CI15" s="47"/>
      <c r="CJ15" s="47"/>
      <c r="CK15" s="47"/>
      <c r="CL15" s="47"/>
      <c r="CM15" s="47"/>
      <c r="CN15" s="47"/>
      <c r="CO15" s="47"/>
      <c r="CP15" s="47"/>
      <c r="CQ15" s="47"/>
      <c r="CR15" s="47"/>
      <c r="CS15" s="47"/>
      <c r="CT15" s="47"/>
      <c r="CU15" s="47"/>
      <c r="CV15" s="47"/>
      <c r="CW15" s="47"/>
      <c r="CX15" s="42"/>
      <c r="CY15" s="42"/>
      <c r="CZ15" s="77"/>
    </row>
    <row r="16" spans="1:104" ht="15.75" customHeight="1">
      <c r="A16" s="50">
        <v>3</v>
      </c>
      <c r="B16" s="22" t="s">
        <v>7</v>
      </c>
      <c r="C16" s="1"/>
      <c r="D16" s="49"/>
      <c r="E16" s="49"/>
      <c r="F16" s="49"/>
      <c r="G16" s="49"/>
      <c r="H16" s="49"/>
      <c r="I16" s="49"/>
      <c r="J16" s="49"/>
      <c r="K16" s="49"/>
      <c r="L16" s="49"/>
      <c r="M16" s="49"/>
      <c r="N16" s="49"/>
      <c r="O16" s="44">
        <f>SUM(D16:N16)</f>
        <v>0</v>
      </c>
      <c r="P16" s="44"/>
      <c r="Q16" s="49"/>
      <c r="R16" s="49"/>
      <c r="S16" s="49"/>
      <c r="T16" s="44">
        <f>SUM(Q16:S16)</f>
        <v>0</v>
      </c>
      <c r="U16" s="49"/>
      <c r="V16" s="49"/>
      <c r="W16" s="49"/>
      <c r="X16" s="49"/>
      <c r="Y16" s="49"/>
      <c r="Z16" s="44">
        <f>SUM(U16:Y16)</f>
        <v>0</v>
      </c>
      <c r="AA16" s="44">
        <f>SUM(O16,P16,T16,Z16)</f>
        <v>0</v>
      </c>
      <c r="AB16" s="75">
        <f>IF(AA16=0,"",AA16/$AA$20)</f>
      </c>
      <c r="AC16" s="43"/>
      <c r="AD16" s="49"/>
      <c r="AE16" s="49"/>
      <c r="AF16" s="49"/>
      <c r="AG16" s="49"/>
      <c r="AH16" s="49">
        <v>105</v>
      </c>
      <c r="AI16" s="44">
        <f>SUM(AD16:AH16)</f>
        <v>105</v>
      </c>
      <c r="AJ16" s="49"/>
      <c r="AK16" s="49"/>
      <c r="AL16" s="49"/>
      <c r="AM16" s="49"/>
      <c r="AN16" s="49"/>
      <c r="AO16" s="44">
        <f>SUM(AJ16:AN16)</f>
        <v>0</v>
      </c>
      <c r="AP16" s="49"/>
      <c r="AQ16" s="49"/>
      <c r="AR16" s="49"/>
      <c r="AS16" s="49"/>
      <c r="AT16" s="49"/>
      <c r="AU16" s="44">
        <f>SUM(AP16:AT16)</f>
        <v>0</v>
      </c>
      <c r="AV16" s="49"/>
      <c r="AW16" s="49"/>
      <c r="AX16" s="49"/>
      <c r="AY16" s="49"/>
      <c r="AZ16" s="49"/>
      <c r="BA16" s="44">
        <f>SUM(AV16:AZ16)</f>
        <v>0</v>
      </c>
      <c r="BB16" s="44">
        <f>SUM(AI16,AO16,AU16,BA16)</f>
        <v>105</v>
      </c>
      <c r="BC16" s="75">
        <f>IF(BB16=0,"",BB16/$BB$20)</f>
        <v>0.6373788069725599</v>
      </c>
      <c r="BD16" s="43"/>
      <c r="BE16" s="49">
        <v>51.6</v>
      </c>
      <c r="BF16" s="49">
        <v>40</v>
      </c>
      <c r="BG16" s="49">
        <v>44.6</v>
      </c>
      <c r="BH16" s="49"/>
      <c r="BI16" s="49"/>
      <c r="BJ16" s="44">
        <f>SUM(BE16:BI16)</f>
        <v>136.2</v>
      </c>
      <c r="BK16" s="49"/>
      <c r="BL16" s="49"/>
      <c r="BM16" s="44">
        <f>SUM(BK16:BL16)</f>
        <v>0</v>
      </c>
      <c r="BN16" s="49">
        <v>0</v>
      </c>
      <c r="BO16" s="49">
        <v>0</v>
      </c>
      <c r="BP16" s="49">
        <v>0</v>
      </c>
      <c r="BQ16" s="49">
        <v>0</v>
      </c>
      <c r="BR16" s="49">
        <v>0</v>
      </c>
      <c r="BS16" s="44">
        <f>SUM(BN16:BR16)</f>
        <v>0</v>
      </c>
      <c r="BT16" s="49"/>
      <c r="BU16" s="49"/>
      <c r="BV16" s="49"/>
      <c r="BW16" s="49"/>
      <c r="BX16" s="49"/>
      <c r="BY16" s="44">
        <f>SUM(BT16:BX16)</f>
        <v>0</v>
      </c>
      <c r="BZ16" s="44">
        <f>SUM(BJ16,BM16,BS16,BY16)</f>
        <v>136.2</v>
      </c>
      <c r="CA16" s="75">
        <f>IF(BZ16=0,"",BZ16/$BZ$20)</f>
        <v>0.5095045666869061</v>
      </c>
      <c r="CB16" s="43"/>
      <c r="CC16" s="44"/>
      <c r="CD16" s="44"/>
      <c r="CE16" s="49"/>
      <c r="CF16" s="49"/>
      <c r="CG16" s="44">
        <f>SUM(CE16:CF16)</f>
        <v>0</v>
      </c>
      <c r="CH16" s="49"/>
      <c r="CI16" s="49"/>
      <c r="CJ16" s="49"/>
      <c r="CK16" s="49"/>
      <c r="CL16" s="49"/>
      <c r="CM16" s="49"/>
      <c r="CN16" s="49"/>
      <c r="CO16" s="49"/>
      <c r="CP16" s="49"/>
      <c r="CQ16" s="49"/>
      <c r="CR16" s="49"/>
      <c r="CS16" s="49"/>
      <c r="CT16" s="49"/>
      <c r="CU16" s="49"/>
      <c r="CV16" s="49"/>
      <c r="CW16" s="49"/>
      <c r="CX16" s="44">
        <f>SUM(CH16:CW16)</f>
        <v>0</v>
      </c>
      <c r="CY16" s="44">
        <f>SUM(CC16,CD16,CG16,CX16)</f>
        <v>0</v>
      </c>
      <c r="CZ16" s="75">
        <f>IF(CY16=0,"",CY16/$CY$20)</f>
      </c>
    </row>
    <row r="17" spans="1:104" ht="19.5" customHeight="1">
      <c r="A17" s="40"/>
      <c r="B17" s="70" t="s">
        <v>54</v>
      </c>
      <c r="C17" s="1"/>
      <c r="D17" s="63">
        <f aca="true" t="shared" si="4" ref="D17:AA17">SUM(D16:D16)</f>
        <v>0</v>
      </c>
      <c r="E17" s="63">
        <f t="shared" si="4"/>
        <v>0</v>
      </c>
      <c r="F17" s="63">
        <f t="shared" si="4"/>
        <v>0</v>
      </c>
      <c r="G17" s="63">
        <f t="shared" si="4"/>
        <v>0</v>
      </c>
      <c r="H17" s="63">
        <f t="shared" si="4"/>
        <v>0</v>
      </c>
      <c r="I17" s="63">
        <f t="shared" si="4"/>
        <v>0</v>
      </c>
      <c r="J17" s="63">
        <f t="shared" si="4"/>
        <v>0</v>
      </c>
      <c r="K17" s="63">
        <f t="shared" si="4"/>
        <v>0</v>
      </c>
      <c r="L17" s="63">
        <f t="shared" si="4"/>
        <v>0</v>
      </c>
      <c r="M17" s="63">
        <f t="shared" si="4"/>
        <v>0</v>
      </c>
      <c r="N17" s="63">
        <f t="shared" si="4"/>
        <v>0</v>
      </c>
      <c r="O17" s="64">
        <f t="shared" si="4"/>
        <v>0</v>
      </c>
      <c r="P17" s="64">
        <f t="shared" si="4"/>
        <v>0</v>
      </c>
      <c r="Q17" s="63">
        <f t="shared" si="4"/>
        <v>0</v>
      </c>
      <c r="R17" s="63">
        <f t="shared" si="4"/>
        <v>0</v>
      </c>
      <c r="S17" s="63">
        <f t="shared" si="4"/>
        <v>0</v>
      </c>
      <c r="T17" s="64">
        <f t="shared" si="4"/>
        <v>0</v>
      </c>
      <c r="U17" s="63">
        <f t="shared" si="4"/>
        <v>0</v>
      </c>
      <c r="V17" s="63">
        <f t="shared" si="4"/>
        <v>0</v>
      </c>
      <c r="W17" s="63">
        <f t="shared" si="4"/>
        <v>0</v>
      </c>
      <c r="X17" s="63">
        <f t="shared" si="4"/>
        <v>0</v>
      </c>
      <c r="Y17" s="63">
        <f t="shared" si="4"/>
        <v>0</v>
      </c>
      <c r="Z17" s="64">
        <f t="shared" si="4"/>
        <v>0</v>
      </c>
      <c r="AA17" s="64">
        <f t="shared" si="4"/>
        <v>0</v>
      </c>
      <c r="AB17" s="78">
        <f>IF(AA17=0,"",AA17/$AA$20)</f>
      </c>
      <c r="AC17" s="43"/>
      <c r="AD17" s="63">
        <f aca="true" t="shared" si="5" ref="AD17:BB17">SUM(AD16:AD16)</f>
        <v>0</v>
      </c>
      <c r="AE17" s="63">
        <f t="shared" si="5"/>
        <v>0</v>
      </c>
      <c r="AF17" s="63">
        <f t="shared" si="5"/>
        <v>0</v>
      </c>
      <c r="AG17" s="63">
        <f t="shared" si="5"/>
        <v>0</v>
      </c>
      <c r="AH17" s="63">
        <f t="shared" si="5"/>
        <v>105</v>
      </c>
      <c r="AI17" s="64">
        <f t="shared" si="5"/>
        <v>105</v>
      </c>
      <c r="AJ17" s="63">
        <f t="shared" si="5"/>
        <v>0</v>
      </c>
      <c r="AK17" s="63">
        <f t="shared" si="5"/>
        <v>0</v>
      </c>
      <c r="AL17" s="63">
        <f t="shared" si="5"/>
        <v>0</v>
      </c>
      <c r="AM17" s="63">
        <f t="shared" si="5"/>
        <v>0</v>
      </c>
      <c r="AN17" s="63">
        <f t="shared" si="5"/>
        <v>0</v>
      </c>
      <c r="AO17" s="64">
        <f t="shared" si="5"/>
        <v>0</v>
      </c>
      <c r="AP17" s="63">
        <f t="shared" si="5"/>
        <v>0</v>
      </c>
      <c r="AQ17" s="63">
        <f t="shared" si="5"/>
        <v>0</v>
      </c>
      <c r="AR17" s="63">
        <f t="shared" si="5"/>
        <v>0</v>
      </c>
      <c r="AS17" s="63">
        <f t="shared" si="5"/>
        <v>0</v>
      </c>
      <c r="AT17" s="63">
        <f t="shared" si="5"/>
        <v>0</v>
      </c>
      <c r="AU17" s="64">
        <f t="shared" si="5"/>
        <v>0</v>
      </c>
      <c r="AV17" s="63">
        <f t="shared" si="5"/>
        <v>0</v>
      </c>
      <c r="AW17" s="63">
        <f t="shared" si="5"/>
        <v>0</v>
      </c>
      <c r="AX17" s="63">
        <f t="shared" si="5"/>
        <v>0</v>
      </c>
      <c r="AY17" s="63">
        <f t="shared" si="5"/>
        <v>0</v>
      </c>
      <c r="AZ17" s="63">
        <f t="shared" si="5"/>
        <v>0</v>
      </c>
      <c r="BA17" s="64">
        <f t="shared" si="5"/>
        <v>0</v>
      </c>
      <c r="BB17" s="64">
        <f t="shared" si="5"/>
        <v>105</v>
      </c>
      <c r="BC17" s="78">
        <f>IF(BB17=0,"",BB17/$BB$20)</f>
        <v>0.6373788069725599</v>
      </c>
      <c r="BD17" s="43"/>
      <c r="BE17" s="63">
        <f aca="true" t="shared" si="6" ref="BE17:BZ17">SUM(BE16:BE16)</f>
        <v>51.6</v>
      </c>
      <c r="BF17" s="63">
        <f t="shared" si="6"/>
        <v>40</v>
      </c>
      <c r="BG17" s="63">
        <f t="shared" si="6"/>
        <v>44.6</v>
      </c>
      <c r="BH17" s="63">
        <f t="shared" si="6"/>
        <v>0</v>
      </c>
      <c r="BI17" s="63">
        <f t="shared" si="6"/>
        <v>0</v>
      </c>
      <c r="BJ17" s="64">
        <f t="shared" si="6"/>
        <v>136.2</v>
      </c>
      <c r="BK17" s="63">
        <f t="shared" si="6"/>
        <v>0</v>
      </c>
      <c r="BL17" s="63">
        <f t="shared" si="6"/>
        <v>0</v>
      </c>
      <c r="BM17" s="64">
        <f t="shared" si="6"/>
        <v>0</v>
      </c>
      <c r="BN17" s="63">
        <f t="shared" si="6"/>
        <v>0</v>
      </c>
      <c r="BO17" s="63">
        <f t="shared" si="6"/>
        <v>0</v>
      </c>
      <c r="BP17" s="63">
        <f t="shared" si="6"/>
        <v>0</v>
      </c>
      <c r="BQ17" s="63">
        <f t="shared" si="6"/>
        <v>0</v>
      </c>
      <c r="BR17" s="63">
        <f t="shared" si="6"/>
        <v>0</v>
      </c>
      <c r="BS17" s="64">
        <f t="shared" si="6"/>
        <v>0</v>
      </c>
      <c r="BT17" s="63">
        <f t="shared" si="6"/>
        <v>0</v>
      </c>
      <c r="BU17" s="63">
        <f t="shared" si="6"/>
        <v>0</v>
      </c>
      <c r="BV17" s="63">
        <f t="shared" si="6"/>
        <v>0</v>
      </c>
      <c r="BW17" s="63">
        <f t="shared" si="6"/>
        <v>0</v>
      </c>
      <c r="BX17" s="63">
        <f t="shared" si="6"/>
        <v>0</v>
      </c>
      <c r="BY17" s="64">
        <f t="shared" si="6"/>
        <v>0</v>
      </c>
      <c r="BZ17" s="64">
        <f t="shared" si="6"/>
        <v>136.2</v>
      </c>
      <c r="CA17" s="78">
        <f>IF(BZ17=0,"",BZ17/$BZ$20)</f>
        <v>0.5095045666869061</v>
      </c>
      <c r="CB17" s="43"/>
      <c r="CC17" s="64">
        <f aca="true" t="shared" si="7" ref="CC17:CY17">SUM(CC16:CC16)</f>
        <v>0</v>
      </c>
      <c r="CD17" s="64">
        <f t="shared" si="7"/>
        <v>0</v>
      </c>
      <c r="CE17" s="63">
        <f t="shared" si="7"/>
        <v>0</v>
      </c>
      <c r="CF17" s="63">
        <f t="shared" si="7"/>
        <v>0</v>
      </c>
      <c r="CG17" s="64">
        <f t="shared" si="7"/>
        <v>0</v>
      </c>
      <c r="CH17" s="63">
        <f t="shared" si="7"/>
        <v>0</v>
      </c>
      <c r="CI17" s="63">
        <f t="shared" si="7"/>
        <v>0</v>
      </c>
      <c r="CJ17" s="63">
        <f t="shared" si="7"/>
        <v>0</v>
      </c>
      <c r="CK17" s="63">
        <f t="shared" si="7"/>
        <v>0</v>
      </c>
      <c r="CL17" s="63">
        <f t="shared" si="7"/>
        <v>0</v>
      </c>
      <c r="CM17" s="63">
        <f t="shared" si="7"/>
        <v>0</v>
      </c>
      <c r="CN17" s="63">
        <f t="shared" si="7"/>
        <v>0</v>
      </c>
      <c r="CO17" s="63">
        <f t="shared" si="7"/>
        <v>0</v>
      </c>
      <c r="CP17" s="63">
        <f t="shared" si="7"/>
        <v>0</v>
      </c>
      <c r="CQ17" s="63">
        <f t="shared" si="7"/>
        <v>0</v>
      </c>
      <c r="CR17" s="63">
        <f t="shared" si="7"/>
        <v>0</v>
      </c>
      <c r="CS17" s="63">
        <f t="shared" si="7"/>
        <v>0</v>
      </c>
      <c r="CT17" s="63">
        <f t="shared" si="7"/>
        <v>0</v>
      </c>
      <c r="CU17" s="63">
        <f t="shared" si="7"/>
        <v>0</v>
      </c>
      <c r="CV17" s="63">
        <f t="shared" si="7"/>
        <v>0</v>
      </c>
      <c r="CW17" s="63">
        <f t="shared" si="7"/>
        <v>0</v>
      </c>
      <c r="CX17" s="64">
        <f t="shared" si="7"/>
        <v>0</v>
      </c>
      <c r="CY17" s="64">
        <f t="shared" si="7"/>
        <v>0</v>
      </c>
      <c r="CZ17" s="78">
        <f>IF(CY17=0,"",CY17/$CY$20)</f>
      </c>
    </row>
    <row r="18" spans="1:104" ht="35.25" customHeight="1">
      <c r="A18" s="50"/>
      <c r="B18" s="69" t="s">
        <v>55</v>
      </c>
      <c r="C18" s="1"/>
      <c r="D18" s="61">
        <f aca="true" t="shared" si="8" ref="D18:P18">D17</f>
        <v>0</v>
      </c>
      <c r="E18" s="61">
        <f t="shared" si="8"/>
        <v>0</v>
      </c>
      <c r="F18" s="61">
        <f t="shared" si="8"/>
        <v>0</v>
      </c>
      <c r="G18" s="61">
        <f t="shared" si="8"/>
        <v>0</v>
      </c>
      <c r="H18" s="61">
        <f t="shared" si="8"/>
        <v>0</v>
      </c>
      <c r="I18" s="61">
        <f t="shared" si="8"/>
        <v>0</v>
      </c>
      <c r="J18" s="61">
        <f t="shared" si="8"/>
        <v>0</v>
      </c>
      <c r="K18" s="61">
        <f t="shared" si="8"/>
        <v>0</v>
      </c>
      <c r="L18" s="61">
        <f t="shared" si="8"/>
        <v>0</v>
      </c>
      <c r="M18" s="61">
        <f t="shared" si="8"/>
        <v>0</v>
      </c>
      <c r="N18" s="61">
        <f t="shared" si="8"/>
        <v>0</v>
      </c>
      <c r="O18" s="62">
        <f t="shared" si="8"/>
        <v>0</v>
      </c>
      <c r="P18" s="62">
        <f t="shared" si="8"/>
        <v>0</v>
      </c>
      <c r="Q18" s="61">
        <f aca="true" t="shared" si="9" ref="Q18:AA18">Q17</f>
        <v>0</v>
      </c>
      <c r="R18" s="61">
        <f t="shared" si="9"/>
        <v>0</v>
      </c>
      <c r="S18" s="61">
        <f t="shared" si="9"/>
        <v>0</v>
      </c>
      <c r="T18" s="62">
        <f t="shared" si="9"/>
        <v>0</v>
      </c>
      <c r="U18" s="61">
        <f t="shared" si="9"/>
        <v>0</v>
      </c>
      <c r="V18" s="61">
        <f t="shared" si="9"/>
        <v>0</v>
      </c>
      <c r="W18" s="61">
        <f t="shared" si="9"/>
        <v>0</v>
      </c>
      <c r="X18" s="61">
        <f t="shared" si="9"/>
        <v>0</v>
      </c>
      <c r="Y18" s="61">
        <f t="shared" si="9"/>
        <v>0</v>
      </c>
      <c r="Z18" s="62">
        <f t="shared" si="9"/>
        <v>0</v>
      </c>
      <c r="AA18" s="89">
        <f t="shared" si="9"/>
        <v>0</v>
      </c>
      <c r="AB18" s="90">
        <f>IF(AA18=0,"",AA18/$AA$20)</f>
      </c>
      <c r="AC18" s="43"/>
      <c r="AD18" s="61">
        <f aca="true" t="shared" si="10" ref="AD18:BB18">AD17</f>
        <v>0</v>
      </c>
      <c r="AE18" s="61">
        <f t="shared" si="10"/>
        <v>0</v>
      </c>
      <c r="AF18" s="61">
        <f t="shared" si="10"/>
        <v>0</v>
      </c>
      <c r="AG18" s="61">
        <f t="shared" si="10"/>
        <v>0</v>
      </c>
      <c r="AH18" s="61">
        <f t="shared" si="10"/>
        <v>105</v>
      </c>
      <c r="AI18" s="62">
        <f t="shared" si="10"/>
        <v>105</v>
      </c>
      <c r="AJ18" s="61">
        <f t="shared" si="10"/>
        <v>0</v>
      </c>
      <c r="AK18" s="61">
        <f t="shared" si="10"/>
        <v>0</v>
      </c>
      <c r="AL18" s="61">
        <f t="shared" si="10"/>
        <v>0</v>
      </c>
      <c r="AM18" s="61">
        <f t="shared" si="10"/>
        <v>0</v>
      </c>
      <c r="AN18" s="61">
        <f t="shared" si="10"/>
        <v>0</v>
      </c>
      <c r="AO18" s="62">
        <f t="shared" si="10"/>
        <v>0</v>
      </c>
      <c r="AP18" s="61">
        <f t="shared" si="10"/>
        <v>0</v>
      </c>
      <c r="AQ18" s="61">
        <f t="shared" si="10"/>
        <v>0</v>
      </c>
      <c r="AR18" s="61">
        <f t="shared" si="10"/>
        <v>0</v>
      </c>
      <c r="AS18" s="61">
        <f t="shared" si="10"/>
        <v>0</v>
      </c>
      <c r="AT18" s="61">
        <f t="shared" si="10"/>
        <v>0</v>
      </c>
      <c r="AU18" s="62">
        <f t="shared" si="10"/>
        <v>0</v>
      </c>
      <c r="AV18" s="61">
        <f t="shared" si="10"/>
        <v>0</v>
      </c>
      <c r="AW18" s="61">
        <f t="shared" si="10"/>
        <v>0</v>
      </c>
      <c r="AX18" s="61">
        <f t="shared" si="10"/>
        <v>0</v>
      </c>
      <c r="AY18" s="61">
        <f t="shared" si="10"/>
        <v>0</v>
      </c>
      <c r="AZ18" s="61">
        <f t="shared" si="10"/>
        <v>0</v>
      </c>
      <c r="BA18" s="62">
        <f t="shared" si="10"/>
        <v>0</v>
      </c>
      <c r="BB18" s="89">
        <f t="shared" si="10"/>
        <v>105</v>
      </c>
      <c r="BC18" s="90">
        <f>IF(BB18=0,"",BB18/$BB$20)</f>
        <v>0.6373788069725599</v>
      </c>
      <c r="BD18" s="43"/>
      <c r="BE18" s="61">
        <f aca="true" t="shared" si="11" ref="BE18:BZ18">BE17</f>
        <v>51.6</v>
      </c>
      <c r="BF18" s="61">
        <f t="shared" si="11"/>
        <v>40</v>
      </c>
      <c r="BG18" s="61">
        <f t="shared" si="11"/>
        <v>44.6</v>
      </c>
      <c r="BH18" s="61">
        <f t="shared" si="11"/>
        <v>0</v>
      </c>
      <c r="BI18" s="61">
        <f t="shared" si="11"/>
        <v>0</v>
      </c>
      <c r="BJ18" s="62">
        <f t="shared" si="11"/>
        <v>136.2</v>
      </c>
      <c r="BK18" s="61">
        <f t="shared" si="11"/>
        <v>0</v>
      </c>
      <c r="BL18" s="61">
        <f t="shared" si="11"/>
        <v>0</v>
      </c>
      <c r="BM18" s="62">
        <f t="shared" si="11"/>
        <v>0</v>
      </c>
      <c r="BN18" s="61">
        <f t="shared" si="11"/>
        <v>0</v>
      </c>
      <c r="BO18" s="61">
        <f t="shared" si="11"/>
        <v>0</v>
      </c>
      <c r="BP18" s="61">
        <f t="shared" si="11"/>
        <v>0</v>
      </c>
      <c r="BQ18" s="61">
        <f t="shared" si="11"/>
        <v>0</v>
      </c>
      <c r="BR18" s="61">
        <f t="shared" si="11"/>
        <v>0</v>
      </c>
      <c r="BS18" s="62">
        <f t="shared" si="11"/>
        <v>0</v>
      </c>
      <c r="BT18" s="61">
        <f t="shared" si="11"/>
        <v>0</v>
      </c>
      <c r="BU18" s="61">
        <f t="shared" si="11"/>
        <v>0</v>
      </c>
      <c r="BV18" s="61">
        <f t="shared" si="11"/>
        <v>0</v>
      </c>
      <c r="BW18" s="61">
        <f t="shared" si="11"/>
        <v>0</v>
      </c>
      <c r="BX18" s="61">
        <f t="shared" si="11"/>
        <v>0</v>
      </c>
      <c r="BY18" s="62">
        <f t="shared" si="11"/>
        <v>0</v>
      </c>
      <c r="BZ18" s="89">
        <f t="shared" si="11"/>
        <v>136.2</v>
      </c>
      <c r="CA18" s="90">
        <f>IF(BZ18=0,"",BZ18/$BZ$20)</f>
        <v>0.5095045666869061</v>
      </c>
      <c r="CB18" s="43"/>
      <c r="CC18" s="62">
        <f aca="true" t="shared" si="12" ref="CC18:CY18">CC17</f>
        <v>0</v>
      </c>
      <c r="CD18" s="62">
        <f t="shared" si="12"/>
        <v>0</v>
      </c>
      <c r="CE18" s="61">
        <f t="shared" si="12"/>
        <v>0</v>
      </c>
      <c r="CF18" s="61">
        <f t="shared" si="12"/>
        <v>0</v>
      </c>
      <c r="CG18" s="62">
        <f t="shared" si="12"/>
        <v>0</v>
      </c>
      <c r="CH18" s="61">
        <f t="shared" si="12"/>
        <v>0</v>
      </c>
      <c r="CI18" s="61">
        <f t="shared" si="12"/>
        <v>0</v>
      </c>
      <c r="CJ18" s="61">
        <f t="shared" si="12"/>
        <v>0</v>
      </c>
      <c r="CK18" s="61">
        <f t="shared" si="12"/>
        <v>0</v>
      </c>
      <c r="CL18" s="61">
        <f t="shared" si="12"/>
        <v>0</v>
      </c>
      <c r="CM18" s="61">
        <f t="shared" si="12"/>
        <v>0</v>
      </c>
      <c r="CN18" s="61">
        <f t="shared" si="12"/>
        <v>0</v>
      </c>
      <c r="CO18" s="61">
        <f t="shared" si="12"/>
        <v>0</v>
      </c>
      <c r="CP18" s="61">
        <f t="shared" si="12"/>
        <v>0</v>
      </c>
      <c r="CQ18" s="61">
        <f t="shared" si="12"/>
        <v>0</v>
      </c>
      <c r="CR18" s="61">
        <f t="shared" si="12"/>
        <v>0</v>
      </c>
      <c r="CS18" s="61">
        <f t="shared" si="12"/>
        <v>0</v>
      </c>
      <c r="CT18" s="61">
        <f t="shared" si="12"/>
        <v>0</v>
      </c>
      <c r="CU18" s="61">
        <f t="shared" si="12"/>
        <v>0</v>
      </c>
      <c r="CV18" s="61">
        <f t="shared" si="12"/>
        <v>0</v>
      </c>
      <c r="CW18" s="61">
        <f t="shared" si="12"/>
        <v>0</v>
      </c>
      <c r="CX18" s="62">
        <f t="shared" si="12"/>
        <v>0</v>
      </c>
      <c r="CY18" s="89">
        <f t="shared" si="12"/>
        <v>0</v>
      </c>
      <c r="CZ18" s="90">
        <f>IF(CY18=0,"",CY18/$CY$20)</f>
      </c>
    </row>
    <row r="19" spans="1:104" ht="8.25" customHeight="1">
      <c r="A19" s="40"/>
      <c r="AB19" s="79">
        <f>IF(AA19=0,"",AA19/$AA$20)</f>
      </c>
      <c r="BC19" s="79">
        <f>IF(BB19=0,"",BB19/$BB$20)</f>
      </c>
      <c r="CA19" s="79">
        <f>IF(BZ19=0,"",BZ19/$BZ$20)</f>
      </c>
      <c r="CZ19" s="79">
        <f>IF(CY19=0,"",CY19/$CY$20)</f>
      </c>
    </row>
    <row r="20" spans="2:104" s="54" customFormat="1" ht="18" customHeight="1" thickBot="1">
      <c r="B20" s="68" t="s">
        <v>27</v>
      </c>
      <c r="C20" s="55"/>
      <c r="D20" s="65">
        <f aca="true" t="shared" si="13" ref="D20:AA20">SUM(D13,D18)</f>
        <v>0</v>
      </c>
      <c r="E20" s="65">
        <f t="shared" si="13"/>
        <v>0</v>
      </c>
      <c r="F20" s="65">
        <f t="shared" si="13"/>
        <v>0</v>
      </c>
      <c r="G20" s="65">
        <f t="shared" si="13"/>
        <v>0</v>
      </c>
      <c r="H20" s="65">
        <f t="shared" si="13"/>
        <v>0</v>
      </c>
      <c r="I20" s="65">
        <f t="shared" si="13"/>
        <v>0</v>
      </c>
      <c r="J20" s="65">
        <f t="shared" si="13"/>
        <v>0</v>
      </c>
      <c r="K20" s="65">
        <f t="shared" si="13"/>
        <v>0</v>
      </c>
      <c r="L20" s="65">
        <f t="shared" si="13"/>
        <v>0</v>
      </c>
      <c r="M20" s="65">
        <f t="shared" si="13"/>
        <v>0</v>
      </c>
      <c r="N20" s="65">
        <f t="shared" si="13"/>
        <v>0</v>
      </c>
      <c r="O20" s="66">
        <f t="shared" si="13"/>
        <v>0</v>
      </c>
      <c r="P20" s="66">
        <f t="shared" si="13"/>
        <v>0</v>
      </c>
      <c r="Q20" s="65">
        <f t="shared" si="13"/>
        <v>0</v>
      </c>
      <c r="R20" s="65">
        <f t="shared" si="13"/>
        <v>0</v>
      </c>
      <c r="S20" s="65">
        <f t="shared" si="13"/>
        <v>0</v>
      </c>
      <c r="T20" s="66">
        <f t="shared" si="13"/>
        <v>0</v>
      </c>
      <c r="U20" s="65">
        <f t="shared" si="13"/>
        <v>0</v>
      </c>
      <c r="V20" s="65">
        <f t="shared" si="13"/>
        <v>0</v>
      </c>
      <c r="W20" s="65">
        <f t="shared" si="13"/>
        <v>0</v>
      </c>
      <c r="X20" s="65">
        <f t="shared" si="13"/>
        <v>0</v>
      </c>
      <c r="Y20" s="65">
        <f t="shared" si="13"/>
        <v>0</v>
      </c>
      <c r="Z20" s="66">
        <f t="shared" si="13"/>
        <v>0</v>
      </c>
      <c r="AA20" s="91">
        <f t="shared" si="13"/>
        <v>0</v>
      </c>
      <c r="AB20" s="92">
        <f>IF(AA20=0,"",AA20/$AA$20)</f>
      </c>
      <c r="AC20" s="72"/>
      <c r="AD20" s="65">
        <f aca="true" t="shared" si="14" ref="AD20:BB20">SUM(AD13,AD18)</f>
        <v>0</v>
      </c>
      <c r="AE20" s="65">
        <f t="shared" si="14"/>
        <v>0</v>
      </c>
      <c r="AF20" s="65">
        <f t="shared" si="14"/>
        <v>0</v>
      </c>
      <c r="AG20" s="65">
        <f t="shared" si="14"/>
        <v>30.742</v>
      </c>
      <c r="AH20" s="65">
        <f t="shared" si="14"/>
        <v>133.9952</v>
      </c>
      <c r="AI20" s="66">
        <f t="shared" si="14"/>
        <v>164.7372</v>
      </c>
      <c r="AJ20" s="65">
        <f t="shared" si="14"/>
        <v>0</v>
      </c>
      <c r="AK20" s="65">
        <f t="shared" si="14"/>
        <v>0</v>
      </c>
      <c r="AL20" s="65">
        <f t="shared" si="14"/>
        <v>0</v>
      </c>
      <c r="AM20" s="65">
        <f t="shared" si="14"/>
        <v>0</v>
      </c>
      <c r="AN20" s="65">
        <f t="shared" si="14"/>
        <v>0</v>
      </c>
      <c r="AO20" s="66">
        <f t="shared" si="14"/>
        <v>0</v>
      </c>
      <c r="AP20" s="65">
        <f t="shared" si="14"/>
        <v>0</v>
      </c>
      <c r="AQ20" s="65">
        <f t="shared" si="14"/>
        <v>0</v>
      </c>
      <c r="AR20" s="65">
        <f t="shared" si="14"/>
        <v>0</v>
      </c>
      <c r="AS20" s="65">
        <f t="shared" si="14"/>
        <v>0</v>
      </c>
      <c r="AT20" s="65">
        <f t="shared" si="14"/>
        <v>0</v>
      </c>
      <c r="AU20" s="66">
        <f t="shared" si="14"/>
        <v>0</v>
      </c>
      <c r="AV20" s="65">
        <f t="shared" si="14"/>
        <v>0</v>
      </c>
      <c r="AW20" s="65">
        <f t="shared" si="14"/>
        <v>0</v>
      </c>
      <c r="AX20" s="65">
        <f t="shared" si="14"/>
        <v>0</v>
      </c>
      <c r="AY20" s="65">
        <f t="shared" si="14"/>
        <v>0</v>
      </c>
      <c r="AZ20" s="65">
        <f t="shared" si="14"/>
        <v>0</v>
      </c>
      <c r="BA20" s="66">
        <f t="shared" si="14"/>
        <v>0</v>
      </c>
      <c r="BB20" s="91">
        <f t="shared" si="14"/>
        <v>164.7372</v>
      </c>
      <c r="BC20" s="92">
        <f>IF(BB20=0,"",BB20/$BB$20)</f>
        <v>1</v>
      </c>
      <c r="BD20" s="72"/>
      <c r="BE20" s="65">
        <f aca="true" t="shared" si="15" ref="BE20:BZ20">SUM(BE13,BE18)</f>
        <v>93.17743</v>
      </c>
      <c r="BF20" s="65">
        <f t="shared" si="15"/>
        <v>73.08107685</v>
      </c>
      <c r="BG20" s="65">
        <f t="shared" si="15"/>
        <v>74.46000000000001</v>
      </c>
      <c r="BH20" s="65">
        <f t="shared" si="15"/>
        <v>26.600000000000005</v>
      </c>
      <c r="BI20" s="65">
        <f t="shared" si="15"/>
        <v>0</v>
      </c>
      <c r="BJ20" s="66">
        <f t="shared" si="15"/>
        <v>267.31850685</v>
      </c>
      <c r="BK20" s="65">
        <f t="shared" si="15"/>
        <v>0</v>
      </c>
      <c r="BL20" s="65">
        <f t="shared" si="15"/>
        <v>0</v>
      </c>
      <c r="BM20" s="66">
        <f t="shared" si="15"/>
        <v>0</v>
      </c>
      <c r="BN20" s="65">
        <f t="shared" si="15"/>
        <v>0</v>
      </c>
      <c r="BO20" s="65">
        <f t="shared" si="15"/>
        <v>0</v>
      </c>
      <c r="BP20" s="65">
        <f t="shared" si="15"/>
        <v>0</v>
      </c>
      <c r="BQ20" s="65">
        <f t="shared" si="15"/>
        <v>0</v>
      </c>
      <c r="BR20" s="65">
        <f t="shared" si="15"/>
        <v>0</v>
      </c>
      <c r="BS20" s="66">
        <f t="shared" si="15"/>
        <v>0</v>
      </c>
      <c r="BT20" s="65">
        <f t="shared" si="15"/>
        <v>0</v>
      </c>
      <c r="BU20" s="65">
        <f t="shared" si="15"/>
        <v>0</v>
      </c>
      <c r="BV20" s="65">
        <f t="shared" si="15"/>
        <v>0</v>
      </c>
      <c r="BW20" s="65">
        <f t="shared" si="15"/>
        <v>0</v>
      </c>
      <c r="BX20" s="65">
        <f t="shared" si="15"/>
        <v>0</v>
      </c>
      <c r="BY20" s="66">
        <f t="shared" si="15"/>
        <v>0</v>
      </c>
      <c r="BZ20" s="91">
        <f t="shared" si="15"/>
        <v>267.31850685</v>
      </c>
      <c r="CA20" s="92">
        <f>IF(BZ20=0,"",BZ20/$BZ$20)</f>
        <v>1</v>
      </c>
      <c r="CB20" s="72"/>
      <c r="CC20" s="66">
        <f aca="true" t="shared" si="16" ref="CC20:CY20">SUM(CC13,CC18)</f>
        <v>0</v>
      </c>
      <c r="CD20" s="66">
        <f t="shared" si="16"/>
        <v>0</v>
      </c>
      <c r="CE20" s="65">
        <f t="shared" si="16"/>
        <v>0</v>
      </c>
      <c r="CF20" s="65">
        <f t="shared" si="16"/>
        <v>0</v>
      </c>
      <c r="CG20" s="66">
        <f t="shared" si="16"/>
        <v>0</v>
      </c>
      <c r="CH20" s="65">
        <f t="shared" si="16"/>
        <v>0</v>
      </c>
      <c r="CI20" s="65">
        <f t="shared" si="16"/>
        <v>0</v>
      </c>
      <c r="CJ20" s="65">
        <f t="shared" si="16"/>
        <v>0</v>
      </c>
      <c r="CK20" s="65">
        <f t="shared" si="16"/>
        <v>0</v>
      </c>
      <c r="CL20" s="65">
        <f t="shared" si="16"/>
        <v>0</v>
      </c>
      <c r="CM20" s="65">
        <f t="shared" si="16"/>
        <v>0</v>
      </c>
      <c r="CN20" s="65">
        <f t="shared" si="16"/>
        <v>0</v>
      </c>
      <c r="CO20" s="65">
        <f t="shared" si="16"/>
        <v>0</v>
      </c>
      <c r="CP20" s="65">
        <f t="shared" si="16"/>
        <v>0</v>
      </c>
      <c r="CQ20" s="65">
        <f t="shared" si="16"/>
        <v>0</v>
      </c>
      <c r="CR20" s="65">
        <f t="shared" si="16"/>
        <v>0</v>
      </c>
      <c r="CS20" s="65">
        <f t="shared" si="16"/>
        <v>0</v>
      </c>
      <c r="CT20" s="65">
        <f t="shared" si="16"/>
        <v>0</v>
      </c>
      <c r="CU20" s="65">
        <f t="shared" si="16"/>
        <v>0</v>
      </c>
      <c r="CV20" s="65">
        <f t="shared" si="16"/>
        <v>0</v>
      </c>
      <c r="CW20" s="65">
        <f t="shared" si="16"/>
        <v>0</v>
      </c>
      <c r="CX20" s="66">
        <f t="shared" si="16"/>
        <v>0</v>
      </c>
      <c r="CY20" s="91">
        <f t="shared" si="16"/>
        <v>0</v>
      </c>
      <c r="CZ20" s="92">
        <f>IF(CY20=0,"",CY20/$CY$20)</f>
      </c>
    </row>
    <row r="21" spans="28:104" s="1" customFormat="1" ht="18" customHeight="1">
      <c r="AB21" s="80"/>
      <c r="AK21" s="40"/>
      <c r="AL21" s="40"/>
      <c r="AM21" s="40"/>
      <c r="AN21" s="40"/>
      <c r="AO21" s="40"/>
      <c r="AP21" s="40"/>
      <c r="BC21" s="80"/>
      <c r="BF21" s="40"/>
      <c r="BG21" s="40"/>
      <c r="BH21" s="40"/>
      <c r="BI21" s="40"/>
      <c r="BJ21" s="40"/>
      <c r="BK21" s="40"/>
      <c r="BL21" s="20"/>
      <c r="BM21" s="20"/>
      <c r="CA21" s="80"/>
      <c r="CZ21" s="80"/>
    </row>
    <row r="22" spans="28:104" s="1" customFormat="1" ht="11.25" customHeight="1">
      <c r="AB22" s="80"/>
      <c r="AK22" s="40"/>
      <c r="AL22" s="40"/>
      <c r="AM22" s="40"/>
      <c r="AN22" s="40"/>
      <c r="AO22" s="40"/>
      <c r="AP22" s="40"/>
      <c r="BC22" s="80"/>
      <c r="BF22" s="40"/>
      <c r="BG22" s="40"/>
      <c r="BH22" s="40"/>
      <c r="BI22" s="40"/>
      <c r="BJ22" s="40"/>
      <c r="BK22" s="40"/>
      <c r="BL22" s="20"/>
      <c r="BM22" s="20"/>
      <c r="CA22" s="80"/>
      <c r="CZ22" s="80"/>
    </row>
    <row r="23" spans="1:104" ht="17.25" customHeight="1">
      <c r="A23" s="40"/>
      <c r="B23" s="138" t="s">
        <v>44</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85"/>
    </row>
    <row r="24" spans="1:63" ht="14.25" customHeight="1">
      <c r="A24" s="40"/>
      <c r="BF24" s="20"/>
      <c r="BG24" s="20"/>
      <c r="BH24" s="20"/>
      <c r="BI24" s="20"/>
      <c r="BJ24" s="20"/>
      <c r="BK24" s="10"/>
    </row>
    <row r="25" spans="3:104" s="1" customFormat="1" ht="15">
      <c r="C25" s="40"/>
      <c r="D25" s="40"/>
      <c r="E25" s="40"/>
      <c r="F25" s="40"/>
      <c r="G25" s="40"/>
      <c r="H25" s="40"/>
      <c r="I25" s="40"/>
      <c r="J25" s="40"/>
      <c r="K25" s="40"/>
      <c r="L25" s="40"/>
      <c r="AB25" s="80"/>
      <c r="BC25" s="80"/>
      <c r="BF25" s="20"/>
      <c r="BG25" s="20"/>
      <c r="BH25" s="20"/>
      <c r="BI25" s="20"/>
      <c r="BJ25" s="20"/>
      <c r="BK25" s="10"/>
      <c r="CA25" s="80"/>
      <c r="CZ25" s="80"/>
    </row>
    <row r="26" spans="1:63" ht="28.5">
      <c r="A26" s="40"/>
      <c r="B26" s="24" t="s">
        <v>57</v>
      </c>
      <c r="C26" s="1"/>
      <c r="D26" s="1"/>
      <c r="E26" s="1"/>
      <c r="F26" s="1"/>
      <c r="G26" s="1"/>
      <c r="H26" s="1"/>
      <c r="I26" s="1"/>
      <c r="J26" s="1"/>
      <c r="K26" s="1"/>
      <c r="L26" s="1"/>
      <c r="BF26" s="20"/>
      <c r="BG26" s="20"/>
      <c r="BH26" s="20"/>
      <c r="BI26" s="20"/>
      <c r="BJ26" s="20"/>
      <c r="BK26" s="10"/>
    </row>
    <row r="27" spans="1:63" ht="18.75">
      <c r="A27" s="40"/>
      <c r="B27" s="26" t="s">
        <v>129</v>
      </c>
      <c r="C27" s="1"/>
      <c r="D27" s="1"/>
      <c r="E27" s="1"/>
      <c r="F27" s="1"/>
      <c r="G27" s="1"/>
      <c r="H27" s="1"/>
      <c r="I27" s="1"/>
      <c r="J27" s="1"/>
      <c r="K27" s="1"/>
      <c r="L27" s="1"/>
      <c r="BF27" s="20"/>
      <c r="BG27" s="20"/>
      <c r="BH27" s="20"/>
      <c r="BI27" s="20"/>
      <c r="BJ27" s="20"/>
      <c r="BK27" s="10"/>
    </row>
    <row r="28" spans="1:12" ht="15.75">
      <c r="A28" s="40"/>
      <c r="B28" s="2" t="s">
        <v>0</v>
      </c>
      <c r="C28" s="1"/>
      <c r="D28" s="1"/>
      <c r="E28" s="1"/>
      <c r="F28" s="1"/>
      <c r="G28" s="1"/>
      <c r="H28" s="1"/>
      <c r="I28" s="1"/>
      <c r="J28" s="1"/>
      <c r="K28" s="1"/>
      <c r="L28" s="1"/>
    </row>
    <row r="29" spans="2:104" s="1" customFormat="1" ht="15">
      <c r="B29" s="40"/>
      <c r="D29" s="40"/>
      <c r="E29" s="40"/>
      <c r="F29" s="40"/>
      <c r="G29" s="40"/>
      <c r="H29" s="40"/>
      <c r="I29" s="40"/>
      <c r="J29" s="40"/>
      <c r="K29" s="40"/>
      <c r="L29" s="40"/>
      <c r="M29" s="40"/>
      <c r="N29" s="40"/>
      <c r="O29" s="40"/>
      <c r="P29" s="40"/>
      <c r="Q29" s="40"/>
      <c r="AB29" s="80"/>
      <c r="AE29" s="40"/>
      <c r="AF29" s="40"/>
      <c r="AG29" s="40"/>
      <c r="AH29" s="40"/>
      <c r="BC29" s="80"/>
      <c r="CA29" s="80"/>
      <c r="CZ29" s="80"/>
    </row>
    <row r="30" spans="1:104" ht="24" customHeight="1">
      <c r="A30" s="40"/>
      <c r="B30" s="142" t="s">
        <v>1</v>
      </c>
      <c r="C30" s="1"/>
      <c r="D30" s="145" t="s">
        <v>43</v>
      </c>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84"/>
    </row>
    <row r="31" spans="1:104" ht="19.5" customHeight="1" thickBot="1">
      <c r="A31" s="40"/>
      <c r="B31" s="143"/>
      <c r="C31" s="1"/>
      <c r="D31" s="128" t="s">
        <v>40</v>
      </c>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82"/>
      <c r="AC31" s="34"/>
      <c r="AD31" s="128" t="s">
        <v>2</v>
      </c>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82"/>
      <c r="BD31" s="34"/>
      <c r="BE31" s="128" t="s">
        <v>3</v>
      </c>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82"/>
      <c r="CB31" s="45"/>
      <c r="CC31" s="128" t="s">
        <v>96</v>
      </c>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82"/>
    </row>
    <row r="32" spans="1:104" ht="33" customHeight="1">
      <c r="A32" s="40"/>
      <c r="B32" s="143"/>
      <c r="C32" s="1"/>
      <c r="D32" s="139" t="s">
        <v>45</v>
      </c>
      <c r="E32" s="139"/>
      <c r="F32" s="139"/>
      <c r="G32" s="139"/>
      <c r="H32" s="139"/>
      <c r="I32" s="139"/>
      <c r="J32" s="139"/>
      <c r="K32" s="139"/>
      <c r="L32" s="139"/>
      <c r="M32" s="139"/>
      <c r="N32" s="139"/>
      <c r="O32" s="140"/>
      <c r="P32" s="46" t="s">
        <v>48</v>
      </c>
      <c r="Q32" s="129" t="s">
        <v>4</v>
      </c>
      <c r="R32" s="130"/>
      <c r="S32" s="130"/>
      <c r="T32" s="131"/>
      <c r="U32" s="141" t="s">
        <v>5</v>
      </c>
      <c r="V32" s="139"/>
      <c r="W32" s="139"/>
      <c r="X32" s="139"/>
      <c r="Y32" s="139"/>
      <c r="Z32" s="140"/>
      <c r="AA32" s="136" t="s">
        <v>47</v>
      </c>
      <c r="AB32" s="132" t="s">
        <v>61</v>
      </c>
      <c r="AC32" s="32"/>
      <c r="AD32" s="139" t="s">
        <v>45</v>
      </c>
      <c r="AE32" s="139"/>
      <c r="AF32" s="139"/>
      <c r="AG32" s="139"/>
      <c r="AH32" s="139"/>
      <c r="AI32" s="140"/>
      <c r="AJ32" s="141" t="s">
        <v>48</v>
      </c>
      <c r="AK32" s="139"/>
      <c r="AL32" s="139"/>
      <c r="AM32" s="139"/>
      <c r="AN32" s="139"/>
      <c r="AO32" s="140"/>
      <c r="AP32" s="129" t="s">
        <v>4</v>
      </c>
      <c r="AQ32" s="130"/>
      <c r="AR32" s="130"/>
      <c r="AS32" s="130"/>
      <c r="AT32" s="130"/>
      <c r="AU32" s="131"/>
      <c r="AV32" s="129" t="s">
        <v>5</v>
      </c>
      <c r="AW32" s="130"/>
      <c r="AX32" s="130"/>
      <c r="AY32" s="130"/>
      <c r="AZ32" s="130"/>
      <c r="BA32" s="131"/>
      <c r="BB32" s="136" t="s">
        <v>47</v>
      </c>
      <c r="BC32" s="132" t="s">
        <v>61</v>
      </c>
      <c r="BD32" s="32"/>
      <c r="BE32" s="139" t="s">
        <v>45</v>
      </c>
      <c r="BF32" s="139"/>
      <c r="BG32" s="139"/>
      <c r="BH32" s="139"/>
      <c r="BI32" s="139"/>
      <c r="BJ32" s="140"/>
      <c r="BK32" s="141" t="s">
        <v>48</v>
      </c>
      <c r="BL32" s="139"/>
      <c r="BM32" s="140"/>
      <c r="BN32" s="129" t="s">
        <v>4</v>
      </c>
      <c r="BO32" s="130"/>
      <c r="BP32" s="130"/>
      <c r="BQ32" s="130"/>
      <c r="BR32" s="130"/>
      <c r="BS32" s="131"/>
      <c r="BT32" s="129" t="s">
        <v>5</v>
      </c>
      <c r="BU32" s="130"/>
      <c r="BV32" s="130"/>
      <c r="BW32" s="130"/>
      <c r="BX32" s="130"/>
      <c r="BY32" s="131"/>
      <c r="BZ32" s="136" t="s">
        <v>47</v>
      </c>
      <c r="CA32" s="132" t="s">
        <v>61</v>
      </c>
      <c r="CB32" s="32"/>
      <c r="CC32" s="33" t="s">
        <v>45</v>
      </c>
      <c r="CD32" s="39" t="s">
        <v>48</v>
      </c>
      <c r="CE32" s="129" t="s">
        <v>4</v>
      </c>
      <c r="CF32" s="130"/>
      <c r="CG32" s="131"/>
      <c r="CH32" s="129" t="s">
        <v>5</v>
      </c>
      <c r="CI32" s="130"/>
      <c r="CJ32" s="130"/>
      <c r="CK32" s="130"/>
      <c r="CL32" s="130"/>
      <c r="CM32" s="130"/>
      <c r="CN32" s="130"/>
      <c r="CO32" s="130"/>
      <c r="CP32" s="130"/>
      <c r="CQ32" s="130"/>
      <c r="CR32" s="130"/>
      <c r="CS32" s="130"/>
      <c r="CT32" s="130"/>
      <c r="CU32" s="130"/>
      <c r="CV32" s="130"/>
      <c r="CW32" s="130"/>
      <c r="CX32" s="131"/>
      <c r="CY32" s="136" t="s">
        <v>47</v>
      </c>
      <c r="CZ32" s="132" t="s">
        <v>61</v>
      </c>
    </row>
    <row r="33" spans="1:104" ht="15" customHeight="1">
      <c r="A33" s="40"/>
      <c r="B33" s="143"/>
      <c r="C33" s="1"/>
      <c r="D33" s="38">
        <v>2000</v>
      </c>
      <c r="E33" s="38">
        <v>2001</v>
      </c>
      <c r="F33" s="38">
        <v>2002</v>
      </c>
      <c r="G33" s="38">
        <v>2003</v>
      </c>
      <c r="H33" s="38">
        <v>2004</v>
      </c>
      <c r="I33" s="38">
        <v>2005</v>
      </c>
      <c r="J33" s="38">
        <v>2006</v>
      </c>
      <c r="K33" s="38">
        <v>2007</v>
      </c>
      <c r="L33" s="38">
        <v>2008</v>
      </c>
      <c r="M33" s="38">
        <v>2009</v>
      </c>
      <c r="N33" s="38">
        <v>2010</v>
      </c>
      <c r="O33" s="37" t="s">
        <v>46</v>
      </c>
      <c r="P33" s="31" t="s">
        <v>46</v>
      </c>
      <c r="Q33" s="30">
        <v>2008</v>
      </c>
      <c r="R33" s="38">
        <v>2009</v>
      </c>
      <c r="S33" s="38">
        <v>2010</v>
      </c>
      <c r="T33" s="37" t="s">
        <v>46</v>
      </c>
      <c r="U33" s="30">
        <v>2006</v>
      </c>
      <c r="V33" s="38">
        <v>2007</v>
      </c>
      <c r="W33" s="38">
        <v>2008</v>
      </c>
      <c r="X33" s="38">
        <v>2009</v>
      </c>
      <c r="Y33" s="38">
        <v>2010</v>
      </c>
      <c r="Z33" s="37" t="s">
        <v>46</v>
      </c>
      <c r="AA33" s="137"/>
      <c r="AB33" s="133"/>
      <c r="AC33" s="29"/>
      <c r="AD33" s="38">
        <v>2011</v>
      </c>
      <c r="AE33" s="38">
        <v>2012</v>
      </c>
      <c r="AF33" s="38">
        <v>2013</v>
      </c>
      <c r="AG33" s="38">
        <v>2014</v>
      </c>
      <c r="AH33" s="38">
        <v>2015</v>
      </c>
      <c r="AI33" s="37" t="s">
        <v>46</v>
      </c>
      <c r="AJ33" s="30">
        <v>2011</v>
      </c>
      <c r="AK33" s="38">
        <v>2012</v>
      </c>
      <c r="AL33" s="38">
        <v>2013</v>
      </c>
      <c r="AM33" s="38">
        <v>2014</v>
      </c>
      <c r="AN33" s="38">
        <v>2015</v>
      </c>
      <c r="AO33" s="37" t="s">
        <v>46</v>
      </c>
      <c r="AP33" s="28">
        <v>2011</v>
      </c>
      <c r="AQ33" s="27">
        <v>2012</v>
      </c>
      <c r="AR33" s="27">
        <v>2013</v>
      </c>
      <c r="AS33" s="27">
        <v>2014</v>
      </c>
      <c r="AT33" s="27">
        <v>2015</v>
      </c>
      <c r="AU33" s="37" t="s">
        <v>46</v>
      </c>
      <c r="AV33" s="28">
        <v>2011</v>
      </c>
      <c r="AW33" s="27">
        <v>2012</v>
      </c>
      <c r="AX33" s="27">
        <v>2013</v>
      </c>
      <c r="AY33" s="27">
        <v>2014</v>
      </c>
      <c r="AZ33" s="27">
        <v>2015</v>
      </c>
      <c r="BA33" s="37" t="s">
        <v>46</v>
      </c>
      <c r="BB33" s="137"/>
      <c r="BC33" s="133"/>
      <c r="BD33" s="29"/>
      <c r="BE33" s="38">
        <v>2016</v>
      </c>
      <c r="BF33" s="38">
        <v>2017</v>
      </c>
      <c r="BG33" s="38">
        <v>2018</v>
      </c>
      <c r="BH33" s="38">
        <v>2019</v>
      </c>
      <c r="BI33" s="38">
        <v>2020</v>
      </c>
      <c r="BJ33" s="37" t="s">
        <v>46</v>
      </c>
      <c r="BK33" s="30">
        <v>2016</v>
      </c>
      <c r="BL33" s="38">
        <v>2017</v>
      </c>
      <c r="BM33" s="37" t="s">
        <v>46</v>
      </c>
      <c r="BN33" s="30">
        <v>2016</v>
      </c>
      <c r="BO33" s="38">
        <v>2017</v>
      </c>
      <c r="BP33" s="38">
        <v>2018</v>
      </c>
      <c r="BQ33" s="38">
        <v>2019</v>
      </c>
      <c r="BR33" s="38">
        <v>2020</v>
      </c>
      <c r="BS33" s="37" t="s">
        <v>46</v>
      </c>
      <c r="BT33" s="30">
        <v>2016</v>
      </c>
      <c r="BU33" s="38">
        <v>2017</v>
      </c>
      <c r="BV33" s="38">
        <v>2018</v>
      </c>
      <c r="BW33" s="38">
        <v>2019</v>
      </c>
      <c r="BX33" s="38">
        <v>2020</v>
      </c>
      <c r="BY33" s="37" t="s">
        <v>46</v>
      </c>
      <c r="BZ33" s="137"/>
      <c r="CA33" s="133"/>
      <c r="CB33" s="29"/>
      <c r="CC33" s="37" t="s">
        <v>46</v>
      </c>
      <c r="CD33" s="31" t="s">
        <v>46</v>
      </c>
      <c r="CE33" s="30">
        <v>2021</v>
      </c>
      <c r="CF33" s="38">
        <v>2022</v>
      </c>
      <c r="CG33" s="37" t="s">
        <v>46</v>
      </c>
      <c r="CH33" s="30">
        <v>2021</v>
      </c>
      <c r="CI33" s="38">
        <v>2022</v>
      </c>
      <c r="CJ33" s="38">
        <v>2023</v>
      </c>
      <c r="CK33" s="38">
        <v>2024</v>
      </c>
      <c r="CL33" s="38">
        <v>2025</v>
      </c>
      <c r="CM33" s="38">
        <v>2026</v>
      </c>
      <c r="CN33" s="38">
        <v>2027</v>
      </c>
      <c r="CO33" s="38">
        <v>2028</v>
      </c>
      <c r="CP33" s="38">
        <v>2029</v>
      </c>
      <c r="CQ33" s="38">
        <v>2030</v>
      </c>
      <c r="CR33" s="38">
        <v>2031</v>
      </c>
      <c r="CS33" s="38">
        <v>2032</v>
      </c>
      <c r="CT33" s="38">
        <v>2033</v>
      </c>
      <c r="CU33" s="38">
        <v>2034</v>
      </c>
      <c r="CV33" s="38">
        <v>2035</v>
      </c>
      <c r="CW33" s="38">
        <v>2036</v>
      </c>
      <c r="CX33" s="37" t="s">
        <v>46</v>
      </c>
      <c r="CY33" s="137"/>
      <c r="CZ33" s="133"/>
    </row>
    <row r="34" spans="1:104" ht="30">
      <c r="A34" s="40"/>
      <c r="B34" s="21" t="s">
        <v>51</v>
      </c>
      <c r="C34" s="1"/>
      <c r="D34" s="47"/>
      <c r="E34" s="47"/>
      <c r="F34" s="47"/>
      <c r="G34" s="47"/>
      <c r="H34" s="47"/>
      <c r="I34" s="47"/>
      <c r="J34" s="47"/>
      <c r="K34" s="47"/>
      <c r="L34" s="47"/>
      <c r="M34" s="47"/>
      <c r="N34" s="47"/>
      <c r="O34" s="42"/>
      <c r="P34" s="42"/>
      <c r="Q34" s="47"/>
      <c r="R34" s="47"/>
      <c r="S34" s="47"/>
      <c r="T34" s="42"/>
      <c r="U34" s="47"/>
      <c r="V34" s="47"/>
      <c r="W34" s="47"/>
      <c r="X34" s="47"/>
      <c r="Y34" s="47"/>
      <c r="Z34" s="42">
        <f>IF(SUM(U34:Y34)=0,"",SUM(U34:Y34))</f>
      </c>
      <c r="AA34" s="42"/>
      <c r="AB34" s="42"/>
      <c r="AC34" s="43"/>
      <c r="AD34" s="47"/>
      <c r="AE34" s="47"/>
      <c r="AF34" s="47"/>
      <c r="AG34" s="47"/>
      <c r="AH34" s="47"/>
      <c r="AI34" s="42"/>
      <c r="AJ34" s="47"/>
      <c r="AK34" s="47"/>
      <c r="AL34" s="47"/>
      <c r="AM34" s="47"/>
      <c r="AN34" s="47"/>
      <c r="AO34" s="42"/>
      <c r="AP34" s="47"/>
      <c r="AQ34" s="47"/>
      <c r="AR34" s="47"/>
      <c r="AS34" s="47"/>
      <c r="AT34" s="47"/>
      <c r="AU34" s="42"/>
      <c r="AV34" s="47"/>
      <c r="AW34" s="47"/>
      <c r="AX34" s="47"/>
      <c r="AY34" s="47"/>
      <c r="AZ34" s="47"/>
      <c r="BA34" s="42"/>
      <c r="BB34" s="42"/>
      <c r="BC34" s="74"/>
      <c r="BD34" s="43"/>
      <c r="BE34" s="47"/>
      <c r="BF34" s="47"/>
      <c r="BG34" s="47"/>
      <c r="BH34" s="47"/>
      <c r="BI34" s="47"/>
      <c r="BJ34" s="42"/>
      <c r="BK34" s="47"/>
      <c r="BL34" s="47"/>
      <c r="BM34" s="42"/>
      <c r="BN34" s="47"/>
      <c r="BO34" s="47"/>
      <c r="BP34" s="47"/>
      <c r="BQ34" s="47"/>
      <c r="BR34" s="47"/>
      <c r="BS34" s="42"/>
      <c r="BT34" s="47"/>
      <c r="BU34" s="47"/>
      <c r="BV34" s="47"/>
      <c r="BW34" s="47"/>
      <c r="BX34" s="47"/>
      <c r="BY34" s="42"/>
      <c r="BZ34" s="42"/>
      <c r="CA34" s="74"/>
      <c r="CB34" s="43"/>
      <c r="CC34" s="42"/>
      <c r="CD34" s="42"/>
      <c r="CE34" s="47"/>
      <c r="CF34" s="47"/>
      <c r="CG34" s="42"/>
      <c r="CH34" s="47"/>
      <c r="CI34" s="47"/>
      <c r="CJ34" s="47"/>
      <c r="CK34" s="47"/>
      <c r="CL34" s="47"/>
      <c r="CM34" s="47"/>
      <c r="CN34" s="47"/>
      <c r="CO34" s="47"/>
      <c r="CP34" s="47"/>
      <c r="CQ34" s="47"/>
      <c r="CR34" s="47"/>
      <c r="CS34" s="47"/>
      <c r="CT34" s="47"/>
      <c r="CU34" s="47"/>
      <c r="CV34" s="47"/>
      <c r="CW34" s="47"/>
      <c r="CX34" s="42"/>
      <c r="CY34" s="42"/>
      <c r="CZ34" s="74"/>
    </row>
    <row r="35" spans="1:104" ht="15.75" customHeight="1">
      <c r="A35" s="50"/>
      <c r="B35" s="22" t="s">
        <v>20</v>
      </c>
      <c r="C35" s="1"/>
      <c r="D35" s="49"/>
      <c r="E35" s="49"/>
      <c r="F35" s="49"/>
      <c r="G35" s="49"/>
      <c r="H35" s="49"/>
      <c r="I35" s="49"/>
      <c r="J35" s="49"/>
      <c r="K35" s="49"/>
      <c r="L35" s="49"/>
      <c r="M35" s="49"/>
      <c r="N35" s="49"/>
      <c r="O35" s="44">
        <f>SUM(D35:N35)</f>
        <v>0</v>
      </c>
      <c r="P35" s="44"/>
      <c r="Q35" s="49"/>
      <c r="R35" s="49"/>
      <c r="S35" s="49"/>
      <c r="T35" s="44">
        <f>SUM(Q35:S35)</f>
        <v>0</v>
      </c>
      <c r="U35" s="49"/>
      <c r="V35" s="49"/>
      <c r="W35" s="49"/>
      <c r="X35" s="49"/>
      <c r="Y35" s="49"/>
      <c r="Z35" s="44">
        <f>SUM(U35:Y35)</f>
        <v>0</v>
      </c>
      <c r="AA35" s="44">
        <f>SUM(O35,P35,T35,Z35)</f>
        <v>0</v>
      </c>
      <c r="AB35" s="75">
        <f aca="true" t="shared" si="17" ref="AB35:AB44">IF(AA35=0,"",AA35/$AA$44)</f>
      </c>
      <c r="AC35" s="41"/>
      <c r="AD35" s="49"/>
      <c r="AE35" s="49"/>
      <c r="AF35" s="49"/>
      <c r="AG35" s="49">
        <v>30.742</v>
      </c>
      <c r="AH35" s="49">
        <v>24.263</v>
      </c>
      <c r="AI35" s="44">
        <f>SUM(AD35:AH35)</f>
        <v>55.005</v>
      </c>
      <c r="AJ35" s="49"/>
      <c r="AK35" s="49"/>
      <c r="AL35" s="49"/>
      <c r="AM35" s="49"/>
      <c r="AN35" s="49"/>
      <c r="AO35" s="44">
        <f>SUM(AJ35:AN35)</f>
        <v>0</v>
      </c>
      <c r="AP35" s="49"/>
      <c r="AQ35" s="49"/>
      <c r="AR35" s="49"/>
      <c r="AS35" s="49"/>
      <c r="AT35" s="49"/>
      <c r="AU35" s="44">
        <f>SUM(AP35:AT35)</f>
        <v>0</v>
      </c>
      <c r="AV35" s="49"/>
      <c r="AW35" s="49"/>
      <c r="AX35" s="49"/>
      <c r="AY35" s="49"/>
      <c r="AZ35" s="49"/>
      <c r="BA35" s="44">
        <f>SUM(AV35:AZ35)</f>
        <v>0</v>
      </c>
      <c r="BB35" s="44">
        <f>SUM(AI35,AO35,AU35,BA35)</f>
        <v>55.005</v>
      </c>
      <c r="BC35" s="75">
        <f aca="true" t="shared" si="18" ref="BC35:BC44">IF(BB35=0,"",BB35/$BB$44)</f>
        <v>0.3338954407383396</v>
      </c>
      <c r="BD35" s="41"/>
      <c r="BE35" s="49">
        <v>22.97689</v>
      </c>
      <c r="BF35" s="49">
        <v>22.19107685</v>
      </c>
      <c r="BG35" s="49">
        <v>24.7</v>
      </c>
      <c r="BH35" s="49">
        <v>26.600000000000005</v>
      </c>
      <c r="BI35" s="49"/>
      <c r="BJ35" s="44">
        <f>SUM(BE35:BI35)</f>
        <v>96.46796685000001</v>
      </c>
      <c r="BK35" s="49"/>
      <c r="BL35" s="49"/>
      <c r="BM35" s="44">
        <f>SUM(BK35:BL35)</f>
        <v>0</v>
      </c>
      <c r="BN35" s="49"/>
      <c r="BO35" s="49"/>
      <c r="BP35" s="49"/>
      <c r="BQ35" s="49">
        <v>0</v>
      </c>
      <c r="BR35" s="49">
        <v>0</v>
      </c>
      <c r="BS35" s="44">
        <f>SUM(BN35:BR35)</f>
        <v>0</v>
      </c>
      <c r="BT35" s="49"/>
      <c r="BU35" s="49"/>
      <c r="BV35" s="49"/>
      <c r="BW35" s="49"/>
      <c r="BX35" s="49"/>
      <c r="BY35" s="44">
        <f>SUM(BT35:BX35)</f>
        <v>0</v>
      </c>
      <c r="BZ35" s="44">
        <f>SUM(BJ35,BM35,BS35,BY35)</f>
        <v>96.46796685000001</v>
      </c>
      <c r="CA35" s="75">
        <f aca="true" t="shared" si="19" ref="CA35:CA44">IF(BZ35=0,"",BZ35/$BZ$44)</f>
        <v>0.36087275806957475</v>
      </c>
      <c r="CB35" s="41"/>
      <c r="CC35" s="44"/>
      <c r="CD35" s="44"/>
      <c r="CE35" s="49"/>
      <c r="CF35" s="49"/>
      <c r="CG35" s="44">
        <f>SUM(CE35:CF35)</f>
        <v>0</v>
      </c>
      <c r="CH35" s="49">
        <v>0</v>
      </c>
      <c r="CI35" s="49">
        <v>0</v>
      </c>
      <c r="CJ35" s="49">
        <v>0</v>
      </c>
      <c r="CK35" s="49">
        <v>0</v>
      </c>
      <c r="CL35" s="49">
        <v>0</v>
      </c>
      <c r="CM35" s="49">
        <v>0</v>
      </c>
      <c r="CN35" s="49">
        <v>0</v>
      </c>
      <c r="CO35" s="49">
        <v>0</v>
      </c>
      <c r="CP35" s="49">
        <v>0</v>
      </c>
      <c r="CQ35" s="49">
        <v>0</v>
      </c>
      <c r="CR35" s="49"/>
      <c r="CS35" s="49"/>
      <c r="CT35" s="49"/>
      <c r="CU35" s="49"/>
      <c r="CV35" s="49"/>
      <c r="CW35" s="49"/>
      <c r="CX35" s="44">
        <f>SUM(CH35:CW35)</f>
        <v>0</v>
      </c>
      <c r="CY35" s="44">
        <f>SUM(CC35,CD35,CG35,CX35)</f>
        <v>0</v>
      </c>
      <c r="CZ35" s="75">
        <f aca="true" t="shared" si="20" ref="CZ35:CZ44">IF(CY35=0,"",CY35/$CY$44)</f>
      </c>
    </row>
    <row r="36" spans="1:104" ht="15.75" customHeight="1">
      <c r="A36" s="50"/>
      <c r="B36" s="22" t="s">
        <v>25</v>
      </c>
      <c r="C36" s="1"/>
      <c r="D36" s="49"/>
      <c r="E36" s="49"/>
      <c r="F36" s="49"/>
      <c r="G36" s="49"/>
      <c r="H36" s="49"/>
      <c r="I36" s="49"/>
      <c r="J36" s="49"/>
      <c r="K36" s="49"/>
      <c r="L36" s="49"/>
      <c r="M36" s="49"/>
      <c r="N36" s="49"/>
      <c r="O36" s="44">
        <f>SUM(D36:N36)</f>
        <v>0</v>
      </c>
      <c r="P36" s="44"/>
      <c r="Q36" s="49"/>
      <c r="R36" s="49"/>
      <c r="S36" s="49"/>
      <c r="T36" s="44">
        <f>SUM(Q36:S36)</f>
        <v>0</v>
      </c>
      <c r="U36" s="49"/>
      <c r="V36" s="49"/>
      <c r="W36" s="49"/>
      <c r="X36" s="49"/>
      <c r="Y36" s="49"/>
      <c r="Z36" s="44">
        <f>SUM(U36:Y36)</f>
        <v>0</v>
      </c>
      <c r="AA36" s="44">
        <f>SUM(O36,P36,T36,Z36)</f>
        <v>0</v>
      </c>
      <c r="AB36" s="75">
        <f t="shared" si="17"/>
      </c>
      <c r="AC36" s="41"/>
      <c r="AD36" s="49"/>
      <c r="AE36" s="49"/>
      <c r="AF36" s="49"/>
      <c r="AG36" s="49"/>
      <c r="AH36" s="49">
        <v>4.7322</v>
      </c>
      <c r="AI36" s="44">
        <f>SUM(AD36:AH36)</f>
        <v>4.7322</v>
      </c>
      <c r="AJ36" s="49"/>
      <c r="AK36" s="49"/>
      <c r="AL36" s="49"/>
      <c r="AM36" s="49"/>
      <c r="AN36" s="49"/>
      <c r="AO36" s="44">
        <f>SUM(AJ36:AN36)</f>
        <v>0</v>
      </c>
      <c r="AP36" s="49"/>
      <c r="AQ36" s="49"/>
      <c r="AR36" s="49"/>
      <c r="AS36" s="49"/>
      <c r="AT36" s="49"/>
      <c r="AU36" s="44">
        <f>SUM(AP36:AT36)</f>
        <v>0</v>
      </c>
      <c r="AV36" s="49"/>
      <c r="AW36" s="49"/>
      <c r="AX36" s="49"/>
      <c r="AY36" s="49"/>
      <c r="AZ36" s="49"/>
      <c r="BA36" s="44">
        <f>SUM(AV36:AZ36)</f>
        <v>0</v>
      </c>
      <c r="BB36" s="44">
        <f>SUM(AI36,AO36,AU36,BA36)</f>
        <v>4.7322</v>
      </c>
      <c r="BC36" s="75">
        <f t="shared" si="18"/>
        <v>0.028725752289100456</v>
      </c>
      <c r="BD36" s="41"/>
      <c r="BE36" s="49">
        <v>18.60054</v>
      </c>
      <c r="BF36" s="49">
        <v>10.89</v>
      </c>
      <c r="BG36" s="49">
        <v>5.16</v>
      </c>
      <c r="BH36" s="49"/>
      <c r="BI36" s="49"/>
      <c r="BJ36" s="44">
        <f>SUM(BE36:BI36)</f>
        <v>34.65054</v>
      </c>
      <c r="BK36" s="49"/>
      <c r="BL36" s="49"/>
      <c r="BM36" s="44">
        <f>SUM(BK36:BL36)</f>
        <v>0</v>
      </c>
      <c r="BN36" s="49"/>
      <c r="BO36" s="49"/>
      <c r="BP36" s="49"/>
      <c r="BQ36" s="49">
        <v>0</v>
      </c>
      <c r="BR36" s="49">
        <v>0</v>
      </c>
      <c r="BS36" s="44">
        <f>SUM(BN36:BR36)</f>
        <v>0</v>
      </c>
      <c r="BT36" s="49"/>
      <c r="BU36" s="49"/>
      <c r="BV36" s="49"/>
      <c r="BW36" s="49"/>
      <c r="BX36" s="49"/>
      <c r="BY36" s="44">
        <f>SUM(BT36:BX36)</f>
        <v>0</v>
      </c>
      <c r="BZ36" s="44">
        <f>SUM(BJ36,BM36,BS36,BY36)</f>
        <v>34.65054</v>
      </c>
      <c r="CA36" s="75">
        <f t="shared" si="19"/>
        <v>0.12962267524351914</v>
      </c>
      <c r="CB36" s="41"/>
      <c r="CC36" s="44"/>
      <c r="CD36" s="44"/>
      <c r="CE36" s="49"/>
      <c r="CF36" s="49"/>
      <c r="CG36" s="44">
        <f>SUM(CE36:CF36)</f>
        <v>0</v>
      </c>
      <c r="CH36" s="49"/>
      <c r="CI36" s="49"/>
      <c r="CJ36" s="49"/>
      <c r="CK36" s="49"/>
      <c r="CL36" s="49"/>
      <c r="CM36" s="49"/>
      <c r="CN36" s="49"/>
      <c r="CO36" s="49"/>
      <c r="CP36" s="49"/>
      <c r="CQ36" s="49"/>
      <c r="CR36" s="49"/>
      <c r="CS36" s="49"/>
      <c r="CT36" s="49"/>
      <c r="CU36" s="49"/>
      <c r="CV36" s="49"/>
      <c r="CW36" s="49"/>
      <c r="CX36" s="44">
        <f>SUM(CH36:CW36)</f>
        <v>0</v>
      </c>
      <c r="CY36" s="44">
        <f>SUM(CC36,CD36,CG36,CX36)</f>
        <v>0</v>
      </c>
      <c r="CZ36" s="75">
        <f t="shared" si="20"/>
      </c>
    </row>
    <row r="37" spans="1:104" ht="30">
      <c r="A37" s="40"/>
      <c r="B37" s="69" t="s">
        <v>52</v>
      </c>
      <c r="C37" s="1"/>
      <c r="D37" s="61">
        <f aca="true" t="shared" si="21" ref="D37:AA37">SUM(D35:D36)</f>
        <v>0</v>
      </c>
      <c r="E37" s="61">
        <f t="shared" si="21"/>
        <v>0</v>
      </c>
      <c r="F37" s="61">
        <f t="shared" si="21"/>
        <v>0</v>
      </c>
      <c r="G37" s="61">
        <f t="shared" si="21"/>
        <v>0</v>
      </c>
      <c r="H37" s="61">
        <f t="shared" si="21"/>
        <v>0</v>
      </c>
      <c r="I37" s="61">
        <f t="shared" si="21"/>
        <v>0</v>
      </c>
      <c r="J37" s="61">
        <f t="shared" si="21"/>
        <v>0</v>
      </c>
      <c r="K37" s="61">
        <f t="shared" si="21"/>
        <v>0</v>
      </c>
      <c r="L37" s="61">
        <f t="shared" si="21"/>
        <v>0</v>
      </c>
      <c r="M37" s="61">
        <f t="shared" si="21"/>
        <v>0</v>
      </c>
      <c r="N37" s="61">
        <f t="shared" si="21"/>
        <v>0</v>
      </c>
      <c r="O37" s="62">
        <f t="shared" si="21"/>
        <v>0</v>
      </c>
      <c r="P37" s="62">
        <f t="shared" si="21"/>
        <v>0</v>
      </c>
      <c r="Q37" s="61">
        <f t="shared" si="21"/>
        <v>0</v>
      </c>
      <c r="R37" s="61">
        <f t="shared" si="21"/>
        <v>0</v>
      </c>
      <c r="S37" s="61">
        <f t="shared" si="21"/>
        <v>0</v>
      </c>
      <c r="T37" s="62">
        <f t="shared" si="21"/>
        <v>0</v>
      </c>
      <c r="U37" s="61">
        <f t="shared" si="21"/>
        <v>0</v>
      </c>
      <c r="V37" s="61">
        <f t="shared" si="21"/>
        <v>0</v>
      </c>
      <c r="W37" s="61">
        <f t="shared" si="21"/>
        <v>0</v>
      </c>
      <c r="X37" s="61">
        <f t="shared" si="21"/>
        <v>0</v>
      </c>
      <c r="Y37" s="61">
        <f t="shared" si="21"/>
        <v>0</v>
      </c>
      <c r="Z37" s="62">
        <f t="shared" si="21"/>
        <v>0</v>
      </c>
      <c r="AA37" s="87">
        <f t="shared" si="21"/>
        <v>0</v>
      </c>
      <c r="AB37" s="88">
        <f t="shared" si="17"/>
      </c>
      <c r="AC37" s="43"/>
      <c r="AD37" s="61">
        <f aca="true" t="shared" si="22" ref="AD37:BB37">SUM(AD35:AD36)</f>
        <v>0</v>
      </c>
      <c r="AE37" s="61">
        <f t="shared" si="22"/>
        <v>0</v>
      </c>
      <c r="AF37" s="61">
        <f t="shared" si="22"/>
        <v>0</v>
      </c>
      <c r="AG37" s="61">
        <f t="shared" si="22"/>
        <v>30.742</v>
      </c>
      <c r="AH37" s="61">
        <f t="shared" si="22"/>
        <v>28.9952</v>
      </c>
      <c r="AI37" s="62">
        <f t="shared" si="22"/>
        <v>59.7372</v>
      </c>
      <c r="AJ37" s="61">
        <f t="shared" si="22"/>
        <v>0</v>
      </c>
      <c r="AK37" s="61">
        <f t="shared" si="22"/>
        <v>0</v>
      </c>
      <c r="AL37" s="61">
        <f t="shared" si="22"/>
        <v>0</v>
      </c>
      <c r="AM37" s="61">
        <f t="shared" si="22"/>
        <v>0</v>
      </c>
      <c r="AN37" s="61">
        <f t="shared" si="22"/>
        <v>0</v>
      </c>
      <c r="AO37" s="62">
        <f t="shared" si="22"/>
        <v>0</v>
      </c>
      <c r="AP37" s="61">
        <f t="shared" si="22"/>
        <v>0</v>
      </c>
      <c r="AQ37" s="61">
        <f t="shared" si="22"/>
        <v>0</v>
      </c>
      <c r="AR37" s="61">
        <f t="shared" si="22"/>
        <v>0</v>
      </c>
      <c r="AS37" s="61">
        <f t="shared" si="22"/>
        <v>0</v>
      </c>
      <c r="AT37" s="61">
        <f t="shared" si="22"/>
        <v>0</v>
      </c>
      <c r="AU37" s="62">
        <f t="shared" si="22"/>
        <v>0</v>
      </c>
      <c r="AV37" s="61">
        <f t="shared" si="22"/>
        <v>0</v>
      </c>
      <c r="AW37" s="61">
        <f t="shared" si="22"/>
        <v>0</v>
      </c>
      <c r="AX37" s="61">
        <f t="shared" si="22"/>
        <v>0</v>
      </c>
      <c r="AY37" s="61">
        <f t="shared" si="22"/>
        <v>0</v>
      </c>
      <c r="AZ37" s="61">
        <f t="shared" si="22"/>
        <v>0</v>
      </c>
      <c r="BA37" s="62">
        <f t="shared" si="22"/>
        <v>0</v>
      </c>
      <c r="BB37" s="87">
        <f t="shared" si="22"/>
        <v>59.7372</v>
      </c>
      <c r="BC37" s="88">
        <f t="shared" si="18"/>
        <v>0.36262119302744006</v>
      </c>
      <c r="BD37" s="43"/>
      <c r="BE37" s="61">
        <f aca="true" t="shared" si="23" ref="BE37:BZ37">SUM(BE35:BE36)</f>
        <v>41.57743</v>
      </c>
      <c r="BF37" s="61">
        <f t="shared" si="23"/>
        <v>33.08107685</v>
      </c>
      <c r="BG37" s="61">
        <f t="shared" si="23"/>
        <v>29.86</v>
      </c>
      <c r="BH37" s="61">
        <f t="shared" si="23"/>
        <v>26.600000000000005</v>
      </c>
      <c r="BI37" s="61">
        <f t="shared" si="23"/>
        <v>0</v>
      </c>
      <c r="BJ37" s="62">
        <f t="shared" si="23"/>
        <v>131.11850685000002</v>
      </c>
      <c r="BK37" s="61">
        <f t="shared" si="23"/>
        <v>0</v>
      </c>
      <c r="BL37" s="61">
        <f t="shared" si="23"/>
        <v>0</v>
      </c>
      <c r="BM37" s="62">
        <f t="shared" si="23"/>
        <v>0</v>
      </c>
      <c r="BN37" s="61">
        <f t="shared" si="23"/>
        <v>0</v>
      </c>
      <c r="BO37" s="61">
        <f t="shared" si="23"/>
        <v>0</v>
      </c>
      <c r="BP37" s="61">
        <f t="shared" si="23"/>
        <v>0</v>
      </c>
      <c r="BQ37" s="61">
        <f t="shared" si="23"/>
        <v>0</v>
      </c>
      <c r="BR37" s="61">
        <f t="shared" si="23"/>
        <v>0</v>
      </c>
      <c r="BS37" s="62">
        <f t="shared" si="23"/>
        <v>0</v>
      </c>
      <c r="BT37" s="61">
        <f t="shared" si="23"/>
        <v>0</v>
      </c>
      <c r="BU37" s="61">
        <f t="shared" si="23"/>
        <v>0</v>
      </c>
      <c r="BV37" s="61">
        <f t="shared" si="23"/>
        <v>0</v>
      </c>
      <c r="BW37" s="61">
        <f t="shared" si="23"/>
        <v>0</v>
      </c>
      <c r="BX37" s="61">
        <f t="shared" si="23"/>
        <v>0</v>
      </c>
      <c r="BY37" s="62">
        <f t="shared" si="23"/>
        <v>0</v>
      </c>
      <c r="BZ37" s="87">
        <f t="shared" si="23"/>
        <v>131.11850685000002</v>
      </c>
      <c r="CA37" s="88">
        <f t="shared" si="19"/>
        <v>0.4904954333130939</v>
      </c>
      <c r="CB37" s="43"/>
      <c r="CC37" s="62">
        <f aca="true" t="shared" si="24" ref="CC37:CY37">SUM(CC35:CC36)</f>
        <v>0</v>
      </c>
      <c r="CD37" s="62">
        <f t="shared" si="24"/>
        <v>0</v>
      </c>
      <c r="CE37" s="61">
        <f t="shared" si="24"/>
        <v>0</v>
      </c>
      <c r="CF37" s="61">
        <f t="shared" si="24"/>
        <v>0</v>
      </c>
      <c r="CG37" s="62">
        <f t="shared" si="24"/>
        <v>0</v>
      </c>
      <c r="CH37" s="61">
        <f t="shared" si="24"/>
        <v>0</v>
      </c>
      <c r="CI37" s="61">
        <f t="shared" si="24"/>
        <v>0</v>
      </c>
      <c r="CJ37" s="61">
        <f t="shared" si="24"/>
        <v>0</v>
      </c>
      <c r="CK37" s="61">
        <f t="shared" si="24"/>
        <v>0</v>
      </c>
      <c r="CL37" s="61">
        <f t="shared" si="24"/>
        <v>0</v>
      </c>
      <c r="CM37" s="61">
        <f t="shared" si="24"/>
        <v>0</v>
      </c>
      <c r="CN37" s="61">
        <f t="shared" si="24"/>
        <v>0</v>
      </c>
      <c r="CO37" s="61">
        <f t="shared" si="24"/>
        <v>0</v>
      </c>
      <c r="CP37" s="61">
        <f t="shared" si="24"/>
        <v>0</v>
      </c>
      <c r="CQ37" s="61">
        <f t="shared" si="24"/>
        <v>0</v>
      </c>
      <c r="CR37" s="61">
        <f t="shared" si="24"/>
        <v>0</v>
      </c>
      <c r="CS37" s="61">
        <f t="shared" si="24"/>
        <v>0</v>
      </c>
      <c r="CT37" s="61">
        <f t="shared" si="24"/>
        <v>0</v>
      </c>
      <c r="CU37" s="61">
        <f t="shared" si="24"/>
        <v>0</v>
      </c>
      <c r="CV37" s="61">
        <f t="shared" si="24"/>
        <v>0</v>
      </c>
      <c r="CW37" s="61">
        <f t="shared" si="24"/>
        <v>0</v>
      </c>
      <c r="CX37" s="62">
        <f t="shared" si="24"/>
        <v>0</v>
      </c>
      <c r="CY37" s="87">
        <f t="shared" si="24"/>
        <v>0</v>
      </c>
      <c r="CZ37" s="88">
        <f t="shared" si="20"/>
      </c>
    </row>
    <row r="38" spans="1:104" ht="8.25" customHeight="1">
      <c r="A38" s="40"/>
      <c r="AB38" s="73">
        <f t="shared" si="17"/>
      </c>
      <c r="BC38" s="73">
        <f t="shared" si="18"/>
      </c>
      <c r="CA38" s="73">
        <f t="shared" si="19"/>
      </c>
      <c r="CZ38" s="73">
        <f t="shared" si="20"/>
      </c>
    </row>
    <row r="39" spans="1:104" ht="31.5" customHeight="1">
      <c r="A39" s="40"/>
      <c r="B39" s="21" t="s">
        <v>53</v>
      </c>
      <c r="C39" s="1"/>
      <c r="D39" s="47"/>
      <c r="E39" s="47"/>
      <c r="F39" s="47"/>
      <c r="G39" s="47"/>
      <c r="H39" s="47"/>
      <c r="I39" s="47"/>
      <c r="J39" s="47"/>
      <c r="K39" s="47"/>
      <c r="L39" s="47"/>
      <c r="M39" s="47"/>
      <c r="N39" s="47"/>
      <c r="O39" s="42"/>
      <c r="P39" s="42"/>
      <c r="Q39" s="47"/>
      <c r="R39" s="47"/>
      <c r="S39" s="47"/>
      <c r="T39" s="42"/>
      <c r="U39" s="47"/>
      <c r="V39" s="47"/>
      <c r="W39" s="47"/>
      <c r="X39" s="47"/>
      <c r="Y39" s="47"/>
      <c r="Z39" s="42"/>
      <c r="AA39" s="42"/>
      <c r="AB39" s="77">
        <f t="shared" si="17"/>
      </c>
      <c r="AC39" s="43"/>
      <c r="AD39" s="47"/>
      <c r="AE39" s="47"/>
      <c r="AF39" s="47"/>
      <c r="AG39" s="47"/>
      <c r="AH39" s="47"/>
      <c r="AI39" s="42"/>
      <c r="AJ39" s="47"/>
      <c r="AK39" s="47"/>
      <c r="AL39" s="47"/>
      <c r="AM39" s="47"/>
      <c r="AN39" s="47"/>
      <c r="AO39" s="42"/>
      <c r="AP39" s="47"/>
      <c r="AQ39" s="47"/>
      <c r="AR39" s="47"/>
      <c r="AS39" s="47"/>
      <c r="AT39" s="47"/>
      <c r="AU39" s="42"/>
      <c r="AV39" s="47"/>
      <c r="AW39" s="47"/>
      <c r="AX39" s="47"/>
      <c r="AY39" s="47"/>
      <c r="AZ39" s="47"/>
      <c r="BA39" s="42"/>
      <c r="BB39" s="42"/>
      <c r="BC39" s="77">
        <f t="shared" si="18"/>
      </c>
      <c r="BD39" s="43"/>
      <c r="BE39" s="47"/>
      <c r="BF39" s="47"/>
      <c r="BG39" s="47"/>
      <c r="BH39" s="47"/>
      <c r="BI39" s="47"/>
      <c r="BJ39" s="42"/>
      <c r="BK39" s="47"/>
      <c r="BL39" s="47"/>
      <c r="BM39" s="42"/>
      <c r="BN39" s="47"/>
      <c r="BO39" s="47"/>
      <c r="BP39" s="47"/>
      <c r="BQ39" s="47"/>
      <c r="BR39" s="47"/>
      <c r="BS39" s="42"/>
      <c r="BT39" s="47"/>
      <c r="BU39" s="47"/>
      <c r="BV39" s="47"/>
      <c r="BW39" s="47"/>
      <c r="BX39" s="47"/>
      <c r="BY39" s="42"/>
      <c r="BZ39" s="42"/>
      <c r="CA39" s="77">
        <f t="shared" si="19"/>
      </c>
      <c r="CB39" s="43"/>
      <c r="CC39" s="42"/>
      <c r="CD39" s="42"/>
      <c r="CE39" s="47"/>
      <c r="CF39" s="47"/>
      <c r="CG39" s="42"/>
      <c r="CH39" s="47"/>
      <c r="CI39" s="47"/>
      <c r="CJ39" s="47"/>
      <c r="CK39" s="47"/>
      <c r="CL39" s="47"/>
      <c r="CM39" s="47"/>
      <c r="CN39" s="47"/>
      <c r="CO39" s="47"/>
      <c r="CP39" s="47"/>
      <c r="CQ39" s="47"/>
      <c r="CR39" s="47"/>
      <c r="CS39" s="47"/>
      <c r="CT39" s="47"/>
      <c r="CU39" s="47"/>
      <c r="CV39" s="47"/>
      <c r="CW39" s="47"/>
      <c r="CX39" s="42"/>
      <c r="CY39" s="42"/>
      <c r="CZ39" s="77">
        <f t="shared" si="20"/>
      </c>
    </row>
    <row r="40" spans="1:104" ht="15.75" customHeight="1">
      <c r="A40" s="50">
        <v>3</v>
      </c>
      <c r="B40" s="22" t="s">
        <v>7</v>
      </c>
      <c r="C40" s="1"/>
      <c r="D40" s="49"/>
      <c r="E40" s="49"/>
      <c r="F40" s="49"/>
      <c r="G40" s="49"/>
      <c r="H40" s="49"/>
      <c r="I40" s="49"/>
      <c r="J40" s="49"/>
      <c r="K40" s="49"/>
      <c r="L40" s="49"/>
      <c r="M40" s="49"/>
      <c r="N40" s="49"/>
      <c r="O40" s="44">
        <f>SUM(D40:N40)</f>
        <v>0</v>
      </c>
      <c r="P40" s="44"/>
      <c r="Q40" s="49"/>
      <c r="R40" s="49">
        <v>0</v>
      </c>
      <c r="S40" s="49"/>
      <c r="T40" s="44">
        <f>SUM(Q40:S40)</f>
        <v>0</v>
      </c>
      <c r="U40" s="49"/>
      <c r="V40" s="49"/>
      <c r="W40" s="49"/>
      <c r="X40" s="49"/>
      <c r="Y40" s="49"/>
      <c r="Z40" s="44">
        <f>SUM(U40:Y40)</f>
        <v>0</v>
      </c>
      <c r="AA40" s="44">
        <f>SUM(O40,P40,T40,Z40)</f>
        <v>0</v>
      </c>
      <c r="AB40" s="75">
        <f t="shared" si="17"/>
      </c>
      <c r="AC40" s="43"/>
      <c r="AD40" s="49"/>
      <c r="AE40" s="49"/>
      <c r="AF40" s="49"/>
      <c r="AG40" s="49"/>
      <c r="AH40" s="49">
        <v>105</v>
      </c>
      <c r="AI40" s="44">
        <f>SUM(AD40:AH40)</f>
        <v>105</v>
      </c>
      <c r="AJ40" s="49"/>
      <c r="AK40" s="49"/>
      <c r="AL40" s="49"/>
      <c r="AM40" s="49"/>
      <c r="AN40" s="49"/>
      <c r="AO40" s="44">
        <f>SUM(AJ40:AN40)</f>
        <v>0</v>
      </c>
      <c r="AP40" s="49"/>
      <c r="AQ40" s="49"/>
      <c r="AR40" s="49"/>
      <c r="AS40" s="49"/>
      <c r="AT40" s="49"/>
      <c r="AU40" s="44">
        <f>SUM(AP40:AT40)</f>
        <v>0</v>
      </c>
      <c r="AV40" s="49"/>
      <c r="AW40" s="49"/>
      <c r="AX40" s="49"/>
      <c r="AY40" s="49"/>
      <c r="AZ40" s="49"/>
      <c r="BA40" s="44">
        <f>SUM(AV40:AZ40)</f>
        <v>0</v>
      </c>
      <c r="BB40" s="44">
        <f>SUM(AI40,AO40,AU40,BA40)</f>
        <v>105</v>
      </c>
      <c r="BC40" s="75">
        <f t="shared" si="18"/>
        <v>0.6373788069725599</v>
      </c>
      <c r="BD40" s="43"/>
      <c r="BE40" s="49">
        <v>51.6</v>
      </c>
      <c r="BF40" s="49">
        <v>40</v>
      </c>
      <c r="BG40" s="49">
        <v>44.6</v>
      </c>
      <c r="BH40" s="49"/>
      <c r="BI40" s="49"/>
      <c r="BJ40" s="44">
        <f>SUM(BE40:BI40)</f>
        <v>136.2</v>
      </c>
      <c r="BK40" s="49"/>
      <c r="BL40" s="49"/>
      <c r="BM40" s="44">
        <f>SUM(BK40:BL40)</f>
        <v>0</v>
      </c>
      <c r="BN40" s="49">
        <v>0</v>
      </c>
      <c r="BO40" s="49"/>
      <c r="BP40" s="49"/>
      <c r="BQ40" s="49">
        <v>0</v>
      </c>
      <c r="BR40" s="49">
        <v>0</v>
      </c>
      <c r="BS40" s="44">
        <f>SUM(BN40:BR40)</f>
        <v>0</v>
      </c>
      <c r="BT40" s="49"/>
      <c r="BU40" s="49"/>
      <c r="BV40" s="49"/>
      <c r="BW40" s="49"/>
      <c r="BX40" s="49"/>
      <c r="BY40" s="44">
        <f>SUM(BT40:BX40)</f>
        <v>0</v>
      </c>
      <c r="BZ40" s="44">
        <f>SUM(BJ40,BM40,BS40,BY40)</f>
        <v>136.2</v>
      </c>
      <c r="CA40" s="75">
        <f t="shared" si="19"/>
        <v>0.5095045666869061</v>
      </c>
      <c r="CB40" s="43"/>
      <c r="CC40" s="44"/>
      <c r="CD40" s="44"/>
      <c r="CE40" s="49"/>
      <c r="CF40" s="49"/>
      <c r="CG40" s="44">
        <f>SUM(CE40:CF40)</f>
        <v>0</v>
      </c>
      <c r="CH40" s="49"/>
      <c r="CI40" s="49"/>
      <c r="CJ40" s="49"/>
      <c r="CK40" s="49"/>
      <c r="CL40" s="49"/>
      <c r="CM40" s="49"/>
      <c r="CN40" s="49"/>
      <c r="CO40" s="49"/>
      <c r="CP40" s="49"/>
      <c r="CQ40" s="49"/>
      <c r="CR40" s="49"/>
      <c r="CS40" s="49"/>
      <c r="CT40" s="49"/>
      <c r="CU40" s="49"/>
      <c r="CV40" s="49"/>
      <c r="CW40" s="49"/>
      <c r="CX40" s="44">
        <f>SUM(CH40:CW40)</f>
        <v>0</v>
      </c>
      <c r="CY40" s="44">
        <f>SUM(CC40,CD40,CG40,CX40)</f>
        <v>0</v>
      </c>
      <c r="CZ40" s="75">
        <f t="shared" si="20"/>
      </c>
    </row>
    <row r="41" spans="1:104" ht="19.5" customHeight="1">
      <c r="A41" s="40"/>
      <c r="B41" s="70" t="s">
        <v>54</v>
      </c>
      <c r="C41" s="1"/>
      <c r="D41" s="63">
        <f aca="true" t="shared" si="25" ref="D41:AA41">SUM(D40:D40)</f>
        <v>0</v>
      </c>
      <c r="E41" s="63">
        <f t="shared" si="25"/>
        <v>0</v>
      </c>
      <c r="F41" s="63">
        <f t="shared" si="25"/>
        <v>0</v>
      </c>
      <c r="G41" s="63">
        <f t="shared" si="25"/>
        <v>0</v>
      </c>
      <c r="H41" s="63">
        <f t="shared" si="25"/>
        <v>0</v>
      </c>
      <c r="I41" s="63">
        <f t="shared" si="25"/>
        <v>0</v>
      </c>
      <c r="J41" s="63">
        <f t="shared" si="25"/>
        <v>0</v>
      </c>
      <c r="K41" s="63">
        <f t="shared" si="25"/>
        <v>0</v>
      </c>
      <c r="L41" s="63">
        <f t="shared" si="25"/>
        <v>0</v>
      </c>
      <c r="M41" s="63">
        <f t="shared" si="25"/>
        <v>0</v>
      </c>
      <c r="N41" s="63">
        <f t="shared" si="25"/>
        <v>0</v>
      </c>
      <c r="O41" s="64">
        <f t="shared" si="25"/>
        <v>0</v>
      </c>
      <c r="P41" s="64">
        <f t="shared" si="25"/>
        <v>0</v>
      </c>
      <c r="Q41" s="63">
        <f t="shared" si="25"/>
        <v>0</v>
      </c>
      <c r="R41" s="63">
        <f t="shared" si="25"/>
        <v>0</v>
      </c>
      <c r="S41" s="63">
        <f t="shared" si="25"/>
        <v>0</v>
      </c>
      <c r="T41" s="64">
        <f t="shared" si="25"/>
        <v>0</v>
      </c>
      <c r="U41" s="63">
        <f t="shared" si="25"/>
        <v>0</v>
      </c>
      <c r="V41" s="63">
        <f t="shared" si="25"/>
        <v>0</v>
      </c>
      <c r="W41" s="63">
        <f t="shared" si="25"/>
        <v>0</v>
      </c>
      <c r="X41" s="63">
        <f t="shared" si="25"/>
        <v>0</v>
      </c>
      <c r="Y41" s="63">
        <f t="shared" si="25"/>
        <v>0</v>
      </c>
      <c r="Z41" s="64">
        <f t="shared" si="25"/>
        <v>0</v>
      </c>
      <c r="AA41" s="64">
        <f t="shared" si="25"/>
        <v>0</v>
      </c>
      <c r="AB41" s="78">
        <f t="shared" si="17"/>
      </c>
      <c r="AC41" s="43"/>
      <c r="AD41" s="63">
        <f aca="true" t="shared" si="26" ref="AD41:BB41">SUM(AD40:AD40)</f>
        <v>0</v>
      </c>
      <c r="AE41" s="63">
        <f t="shared" si="26"/>
        <v>0</v>
      </c>
      <c r="AF41" s="63">
        <f t="shared" si="26"/>
        <v>0</v>
      </c>
      <c r="AG41" s="63">
        <f t="shared" si="26"/>
        <v>0</v>
      </c>
      <c r="AH41" s="63">
        <f t="shared" si="26"/>
        <v>105</v>
      </c>
      <c r="AI41" s="64">
        <f t="shared" si="26"/>
        <v>105</v>
      </c>
      <c r="AJ41" s="63">
        <f t="shared" si="26"/>
        <v>0</v>
      </c>
      <c r="AK41" s="63">
        <f t="shared" si="26"/>
        <v>0</v>
      </c>
      <c r="AL41" s="63">
        <f t="shared" si="26"/>
        <v>0</v>
      </c>
      <c r="AM41" s="63">
        <f t="shared" si="26"/>
        <v>0</v>
      </c>
      <c r="AN41" s="63">
        <f t="shared" si="26"/>
        <v>0</v>
      </c>
      <c r="AO41" s="64">
        <f t="shared" si="26"/>
        <v>0</v>
      </c>
      <c r="AP41" s="63">
        <f t="shared" si="26"/>
        <v>0</v>
      </c>
      <c r="AQ41" s="63">
        <f t="shared" si="26"/>
        <v>0</v>
      </c>
      <c r="AR41" s="63">
        <f t="shared" si="26"/>
        <v>0</v>
      </c>
      <c r="AS41" s="63">
        <f t="shared" si="26"/>
        <v>0</v>
      </c>
      <c r="AT41" s="63">
        <f t="shared" si="26"/>
        <v>0</v>
      </c>
      <c r="AU41" s="64">
        <f t="shared" si="26"/>
        <v>0</v>
      </c>
      <c r="AV41" s="63">
        <f t="shared" si="26"/>
        <v>0</v>
      </c>
      <c r="AW41" s="63">
        <f t="shared" si="26"/>
        <v>0</v>
      </c>
      <c r="AX41" s="63">
        <f t="shared" si="26"/>
        <v>0</v>
      </c>
      <c r="AY41" s="63">
        <f t="shared" si="26"/>
        <v>0</v>
      </c>
      <c r="AZ41" s="63">
        <f t="shared" si="26"/>
        <v>0</v>
      </c>
      <c r="BA41" s="64">
        <f t="shared" si="26"/>
        <v>0</v>
      </c>
      <c r="BB41" s="64">
        <f t="shared" si="26"/>
        <v>105</v>
      </c>
      <c r="BC41" s="78">
        <f t="shared" si="18"/>
        <v>0.6373788069725599</v>
      </c>
      <c r="BD41" s="43"/>
      <c r="BE41" s="63">
        <f aca="true" t="shared" si="27" ref="BE41:BZ41">SUM(BE40:BE40)</f>
        <v>51.6</v>
      </c>
      <c r="BF41" s="63">
        <f t="shared" si="27"/>
        <v>40</v>
      </c>
      <c r="BG41" s="63">
        <f t="shared" si="27"/>
        <v>44.6</v>
      </c>
      <c r="BH41" s="63">
        <f t="shared" si="27"/>
        <v>0</v>
      </c>
      <c r="BI41" s="63">
        <f t="shared" si="27"/>
        <v>0</v>
      </c>
      <c r="BJ41" s="64">
        <f t="shared" si="27"/>
        <v>136.2</v>
      </c>
      <c r="BK41" s="63">
        <f t="shared" si="27"/>
        <v>0</v>
      </c>
      <c r="BL41" s="63">
        <f t="shared" si="27"/>
        <v>0</v>
      </c>
      <c r="BM41" s="64">
        <f t="shared" si="27"/>
        <v>0</v>
      </c>
      <c r="BN41" s="63">
        <f t="shared" si="27"/>
        <v>0</v>
      </c>
      <c r="BO41" s="63">
        <f t="shared" si="27"/>
        <v>0</v>
      </c>
      <c r="BP41" s="63">
        <f t="shared" si="27"/>
        <v>0</v>
      </c>
      <c r="BQ41" s="63">
        <f t="shared" si="27"/>
        <v>0</v>
      </c>
      <c r="BR41" s="63">
        <f t="shared" si="27"/>
        <v>0</v>
      </c>
      <c r="BS41" s="64">
        <f t="shared" si="27"/>
        <v>0</v>
      </c>
      <c r="BT41" s="63">
        <f t="shared" si="27"/>
        <v>0</v>
      </c>
      <c r="BU41" s="63">
        <f t="shared" si="27"/>
        <v>0</v>
      </c>
      <c r="BV41" s="63">
        <f t="shared" si="27"/>
        <v>0</v>
      </c>
      <c r="BW41" s="63">
        <f t="shared" si="27"/>
        <v>0</v>
      </c>
      <c r="BX41" s="63">
        <f t="shared" si="27"/>
        <v>0</v>
      </c>
      <c r="BY41" s="64">
        <f t="shared" si="27"/>
        <v>0</v>
      </c>
      <c r="BZ41" s="64">
        <f t="shared" si="27"/>
        <v>136.2</v>
      </c>
      <c r="CA41" s="78">
        <f t="shared" si="19"/>
        <v>0.5095045666869061</v>
      </c>
      <c r="CB41" s="43"/>
      <c r="CC41" s="64">
        <f aca="true" t="shared" si="28" ref="CC41:CY41">SUM(CC40:CC40)</f>
        <v>0</v>
      </c>
      <c r="CD41" s="64">
        <f t="shared" si="28"/>
        <v>0</v>
      </c>
      <c r="CE41" s="63">
        <f t="shared" si="28"/>
        <v>0</v>
      </c>
      <c r="CF41" s="63">
        <f t="shared" si="28"/>
        <v>0</v>
      </c>
      <c r="CG41" s="64">
        <f t="shared" si="28"/>
        <v>0</v>
      </c>
      <c r="CH41" s="63">
        <f t="shared" si="28"/>
        <v>0</v>
      </c>
      <c r="CI41" s="63">
        <f t="shared" si="28"/>
        <v>0</v>
      </c>
      <c r="CJ41" s="63">
        <f t="shared" si="28"/>
        <v>0</v>
      </c>
      <c r="CK41" s="63">
        <f t="shared" si="28"/>
        <v>0</v>
      </c>
      <c r="CL41" s="63">
        <f t="shared" si="28"/>
        <v>0</v>
      </c>
      <c r="CM41" s="63">
        <f t="shared" si="28"/>
        <v>0</v>
      </c>
      <c r="CN41" s="63">
        <f t="shared" si="28"/>
        <v>0</v>
      </c>
      <c r="CO41" s="63">
        <f t="shared" si="28"/>
        <v>0</v>
      </c>
      <c r="CP41" s="63">
        <f t="shared" si="28"/>
        <v>0</v>
      </c>
      <c r="CQ41" s="63">
        <f t="shared" si="28"/>
        <v>0</v>
      </c>
      <c r="CR41" s="63">
        <f t="shared" si="28"/>
        <v>0</v>
      </c>
      <c r="CS41" s="63">
        <f t="shared" si="28"/>
        <v>0</v>
      </c>
      <c r="CT41" s="63">
        <f t="shared" si="28"/>
        <v>0</v>
      </c>
      <c r="CU41" s="63">
        <f t="shared" si="28"/>
        <v>0</v>
      </c>
      <c r="CV41" s="63">
        <f t="shared" si="28"/>
        <v>0</v>
      </c>
      <c r="CW41" s="63">
        <f t="shared" si="28"/>
        <v>0</v>
      </c>
      <c r="CX41" s="64">
        <f t="shared" si="28"/>
        <v>0</v>
      </c>
      <c r="CY41" s="64">
        <f t="shared" si="28"/>
        <v>0</v>
      </c>
      <c r="CZ41" s="78">
        <f t="shared" si="20"/>
      </c>
    </row>
    <row r="42" spans="1:104" ht="35.25" customHeight="1">
      <c r="A42" s="50"/>
      <c r="B42" s="69" t="s">
        <v>55</v>
      </c>
      <c r="C42" s="1"/>
      <c r="D42" s="61">
        <f>D41</f>
        <v>0</v>
      </c>
      <c r="E42" s="61">
        <f aca="true" t="shared" si="29" ref="E42:AA42">E41</f>
        <v>0</v>
      </c>
      <c r="F42" s="61">
        <f t="shared" si="29"/>
        <v>0</v>
      </c>
      <c r="G42" s="61">
        <f t="shared" si="29"/>
        <v>0</v>
      </c>
      <c r="H42" s="61">
        <f t="shared" si="29"/>
        <v>0</v>
      </c>
      <c r="I42" s="61">
        <f t="shared" si="29"/>
        <v>0</v>
      </c>
      <c r="J42" s="61">
        <f t="shared" si="29"/>
        <v>0</v>
      </c>
      <c r="K42" s="61">
        <f t="shared" si="29"/>
        <v>0</v>
      </c>
      <c r="L42" s="61">
        <f t="shared" si="29"/>
        <v>0</v>
      </c>
      <c r="M42" s="61">
        <f t="shared" si="29"/>
        <v>0</v>
      </c>
      <c r="N42" s="61">
        <f t="shared" si="29"/>
        <v>0</v>
      </c>
      <c r="O42" s="62">
        <f t="shared" si="29"/>
        <v>0</v>
      </c>
      <c r="P42" s="62">
        <f t="shared" si="29"/>
        <v>0</v>
      </c>
      <c r="Q42" s="61">
        <f t="shared" si="29"/>
        <v>0</v>
      </c>
      <c r="R42" s="61">
        <f t="shared" si="29"/>
        <v>0</v>
      </c>
      <c r="S42" s="61">
        <f t="shared" si="29"/>
        <v>0</v>
      </c>
      <c r="T42" s="62">
        <f t="shared" si="29"/>
        <v>0</v>
      </c>
      <c r="U42" s="61">
        <f t="shared" si="29"/>
        <v>0</v>
      </c>
      <c r="V42" s="61">
        <f t="shared" si="29"/>
        <v>0</v>
      </c>
      <c r="W42" s="61">
        <f t="shared" si="29"/>
        <v>0</v>
      </c>
      <c r="X42" s="61">
        <f t="shared" si="29"/>
        <v>0</v>
      </c>
      <c r="Y42" s="61">
        <f t="shared" si="29"/>
        <v>0</v>
      </c>
      <c r="Z42" s="62">
        <f t="shared" si="29"/>
        <v>0</v>
      </c>
      <c r="AA42" s="89">
        <f t="shared" si="29"/>
        <v>0</v>
      </c>
      <c r="AB42" s="90">
        <f t="shared" si="17"/>
      </c>
      <c r="AC42" s="43"/>
      <c r="AD42" s="61">
        <f aca="true" t="shared" si="30" ref="AD42:BB42">AD41</f>
        <v>0</v>
      </c>
      <c r="AE42" s="61">
        <f t="shared" si="30"/>
        <v>0</v>
      </c>
      <c r="AF42" s="61">
        <f t="shared" si="30"/>
        <v>0</v>
      </c>
      <c r="AG42" s="61">
        <f t="shared" si="30"/>
        <v>0</v>
      </c>
      <c r="AH42" s="61">
        <f t="shared" si="30"/>
        <v>105</v>
      </c>
      <c r="AI42" s="62">
        <f t="shared" si="30"/>
        <v>105</v>
      </c>
      <c r="AJ42" s="61">
        <f t="shared" si="30"/>
        <v>0</v>
      </c>
      <c r="AK42" s="61">
        <f t="shared" si="30"/>
        <v>0</v>
      </c>
      <c r="AL42" s="61">
        <f t="shared" si="30"/>
        <v>0</v>
      </c>
      <c r="AM42" s="61">
        <f t="shared" si="30"/>
        <v>0</v>
      </c>
      <c r="AN42" s="61">
        <f t="shared" si="30"/>
        <v>0</v>
      </c>
      <c r="AO42" s="62">
        <f t="shared" si="30"/>
        <v>0</v>
      </c>
      <c r="AP42" s="61">
        <f t="shared" si="30"/>
        <v>0</v>
      </c>
      <c r="AQ42" s="61">
        <f t="shared" si="30"/>
        <v>0</v>
      </c>
      <c r="AR42" s="61">
        <f t="shared" si="30"/>
        <v>0</v>
      </c>
      <c r="AS42" s="61">
        <f t="shared" si="30"/>
        <v>0</v>
      </c>
      <c r="AT42" s="61">
        <f t="shared" si="30"/>
        <v>0</v>
      </c>
      <c r="AU42" s="62">
        <f t="shared" si="30"/>
        <v>0</v>
      </c>
      <c r="AV42" s="61">
        <f t="shared" si="30"/>
        <v>0</v>
      </c>
      <c r="AW42" s="61">
        <f t="shared" si="30"/>
        <v>0</v>
      </c>
      <c r="AX42" s="61">
        <f t="shared" si="30"/>
        <v>0</v>
      </c>
      <c r="AY42" s="61">
        <f t="shared" si="30"/>
        <v>0</v>
      </c>
      <c r="AZ42" s="61">
        <f t="shared" si="30"/>
        <v>0</v>
      </c>
      <c r="BA42" s="62">
        <f t="shared" si="30"/>
        <v>0</v>
      </c>
      <c r="BB42" s="89">
        <f t="shared" si="30"/>
        <v>105</v>
      </c>
      <c r="BC42" s="90">
        <f t="shared" si="18"/>
        <v>0.6373788069725599</v>
      </c>
      <c r="BD42" s="43"/>
      <c r="BE42" s="61">
        <f aca="true" t="shared" si="31" ref="BE42:BZ42">BE41</f>
        <v>51.6</v>
      </c>
      <c r="BF42" s="61">
        <f t="shared" si="31"/>
        <v>40</v>
      </c>
      <c r="BG42" s="61">
        <f t="shared" si="31"/>
        <v>44.6</v>
      </c>
      <c r="BH42" s="61">
        <f t="shared" si="31"/>
        <v>0</v>
      </c>
      <c r="BI42" s="61">
        <f t="shared" si="31"/>
        <v>0</v>
      </c>
      <c r="BJ42" s="62">
        <f t="shared" si="31"/>
        <v>136.2</v>
      </c>
      <c r="BK42" s="61">
        <f t="shared" si="31"/>
        <v>0</v>
      </c>
      <c r="BL42" s="61">
        <f t="shared" si="31"/>
        <v>0</v>
      </c>
      <c r="BM42" s="62">
        <f t="shared" si="31"/>
        <v>0</v>
      </c>
      <c r="BN42" s="61">
        <f t="shared" si="31"/>
        <v>0</v>
      </c>
      <c r="BO42" s="61">
        <f t="shared" si="31"/>
        <v>0</v>
      </c>
      <c r="BP42" s="61">
        <f t="shared" si="31"/>
        <v>0</v>
      </c>
      <c r="BQ42" s="61">
        <f t="shared" si="31"/>
        <v>0</v>
      </c>
      <c r="BR42" s="61">
        <f t="shared" si="31"/>
        <v>0</v>
      </c>
      <c r="BS42" s="62">
        <f t="shared" si="31"/>
        <v>0</v>
      </c>
      <c r="BT42" s="61">
        <f t="shared" si="31"/>
        <v>0</v>
      </c>
      <c r="BU42" s="61">
        <f t="shared" si="31"/>
        <v>0</v>
      </c>
      <c r="BV42" s="61">
        <f t="shared" si="31"/>
        <v>0</v>
      </c>
      <c r="BW42" s="61">
        <f t="shared" si="31"/>
        <v>0</v>
      </c>
      <c r="BX42" s="61">
        <f t="shared" si="31"/>
        <v>0</v>
      </c>
      <c r="BY42" s="62">
        <f t="shared" si="31"/>
        <v>0</v>
      </c>
      <c r="BZ42" s="89">
        <f t="shared" si="31"/>
        <v>136.2</v>
      </c>
      <c r="CA42" s="90">
        <f t="shared" si="19"/>
        <v>0.5095045666869061</v>
      </c>
      <c r="CB42" s="43"/>
      <c r="CC42" s="62">
        <f aca="true" t="shared" si="32" ref="CC42:CY42">CC41</f>
        <v>0</v>
      </c>
      <c r="CD42" s="62">
        <f t="shared" si="32"/>
        <v>0</v>
      </c>
      <c r="CE42" s="61">
        <f t="shared" si="32"/>
        <v>0</v>
      </c>
      <c r="CF42" s="61">
        <f t="shared" si="32"/>
        <v>0</v>
      </c>
      <c r="CG42" s="62">
        <f t="shared" si="32"/>
        <v>0</v>
      </c>
      <c r="CH42" s="61">
        <f t="shared" si="32"/>
        <v>0</v>
      </c>
      <c r="CI42" s="61">
        <f t="shared" si="32"/>
        <v>0</v>
      </c>
      <c r="CJ42" s="61">
        <f t="shared" si="32"/>
        <v>0</v>
      </c>
      <c r="CK42" s="61">
        <f t="shared" si="32"/>
        <v>0</v>
      </c>
      <c r="CL42" s="61">
        <f t="shared" si="32"/>
        <v>0</v>
      </c>
      <c r="CM42" s="61">
        <f t="shared" si="32"/>
        <v>0</v>
      </c>
      <c r="CN42" s="61">
        <f t="shared" si="32"/>
        <v>0</v>
      </c>
      <c r="CO42" s="61">
        <f t="shared" si="32"/>
        <v>0</v>
      </c>
      <c r="CP42" s="61">
        <f t="shared" si="32"/>
        <v>0</v>
      </c>
      <c r="CQ42" s="61">
        <f t="shared" si="32"/>
        <v>0</v>
      </c>
      <c r="CR42" s="61">
        <f t="shared" si="32"/>
        <v>0</v>
      </c>
      <c r="CS42" s="61">
        <f t="shared" si="32"/>
        <v>0</v>
      </c>
      <c r="CT42" s="61">
        <f t="shared" si="32"/>
        <v>0</v>
      </c>
      <c r="CU42" s="61">
        <f t="shared" si="32"/>
        <v>0</v>
      </c>
      <c r="CV42" s="61">
        <f t="shared" si="32"/>
        <v>0</v>
      </c>
      <c r="CW42" s="61">
        <f t="shared" si="32"/>
        <v>0</v>
      </c>
      <c r="CX42" s="62">
        <f t="shared" si="32"/>
        <v>0</v>
      </c>
      <c r="CY42" s="89">
        <f t="shared" si="32"/>
        <v>0</v>
      </c>
      <c r="CZ42" s="90">
        <f t="shared" si="20"/>
      </c>
    </row>
    <row r="43" spans="1:104" ht="8.25" customHeight="1">
      <c r="A43" s="40"/>
      <c r="AB43" s="79">
        <f t="shared" si="17"/>
      </c>
      <c r="BC43" s="79">
        <f t="shared" si="18"/>
      </c>
      <c r="CA43" s="79">
        <f t="shared" si="19"/>
      </c>
      <c r="CZ43" s="79">
        <f t="shared" si="20"/>
      </c>
    </row>
    <row r="44" spans="2:104" s="54" customFormat="1" ht="18" customHeight="1" thickBot="1">
      <c r="B44" s="68" t="s">
        <v>28</v>
      </c>
      <c r="C44" s="55"/>
      <c r="D44" s="65">
        <f aca="true" t="shared" si="33" ref="D44:AA44">SUM(D37,D42)</f>
        <v>0</v>
      </c>
      <c r="E44" s="65">
        <f t="shared" si="33"/>
        <v>0</v>
      </c>
      <c r="F44" s="65">
        <f t="shared" si="33"/>
        <v>0</v>
      </c>
      <c r="G44" s="65">
        <f t="shared" si="33"/>
        <v>0</v>
      </c>
      <c r="H44" s="65">
        <f t="shared" si="33"/>
        <v>0</v>
      </c>
      <c r="I44" s="65">
        <f t="shared" si="33"/>
        <v>0</v>
      </c>
      <c r="J44" s="65">
        <f t="shared" si="33"/>
        <v>0</v>
      </c>
      <c r="K44" s="65">
        <f t="shared" si="33"/>
        <v>0</v>
      </c>
      <c r="L44" s="65">
        <f t="shared" si="33"/>
        <v>0</v>
      </c>
      <c r="M44" s="65">
        <f t="shared" si="33"/>
        <v>0</v>
      </c>
      <c r="N44" s="65">
        <f t="shared" si="33"/>
        <v>0</v>
      </c>
      <c r="O44" s="66">
        <f t="shared" si="33"/>
        <v>0</v>
      </c>
      <c r="P44" s="66">
        <f t="shared" si="33"/>
        <v>0</v>
      </c>
      <c r="Q44" s="65">
        <f t="shared" si="33"/>
        <v>0</v>
      </c>
      <c r="R44" s="65">
        <f t="shared" si="33"/>
        <v>0</v>
      </c>
      <c r="S44" s="65">
        <f t="shared" si="33"/>
        <v>0</v>
      </c>
      <c r="T44" s="66">
        <f t="shared" si="33"/>
        <v>0</v>
      </c>
      <c r="U44" s="65">
        <f t="shared" si="33"/>
        <v>0</v>
      </c>
      <c r="V44" s="65">
        <f t="shared" si="33"/>
        <v>0</v>
      </c>
      <c r="W44" s="65">
        <f t="shared" si="33"/>
        <v>0</v>
      </c>
      <c r="X44" s="65">
        <f t="shared" si="33"/>
        <v>0</v>
      </c>
      <c r="Y44" s="65">
        <f t="shared" si="33"/>
        <v>0</v>
      </c>
      <c r="Z44" s="66">
        <f t="shared" si="33"/>
        <v>0</v>
      </c>
      <c r="AA44" s="91">
        <f t="shared" si="33"/>
        <v>0</v>
      </c>
      <c r="AB44" s="92">
        <f t="shared" si="17"/>
      </c>
      <c r="AC44" s="72"/>
      <c r="AD44" s="65">
        <f aca="true" t="shared" si="34" ref="AD44:BB44">SUM(AD37,AD42)</f>
        <v>0</v>
      </c>
      <c r="AE44" s="65">
        <f t="shared" si="34"/>
        <v>0</v>
      </c>
      <c r="AF44" s="65">
        <f t="shared" si="34"/>
        <v>0</v>
      </c>
      <c r="AG44" s="65">
        <f t="shared" si="34"/>
        <v>30.742</v>
      </c>
      <c r="AH44" s="65">
        <f t="shared" si="34"/>
        <v>133.9952</v>
      </c>
      <c r="AI44" s="66">
        <f t="shared" si="34"/>
        <v>164.7372</v>
      </c>
      <c r="AJ44" s="65">
        <f t="shared" si="34"/>
        <v>0</v>
      </c>
      <c r="AK44" s="65">
        <f t="shared" si="34"/>
        <v>0</v>
      </c>
      <c r="AL44" s="65">
        <f t="shared" si="34"/>
        <v>0</v>
      </c>
      <c r="AM44" s="65">
        <f t="shared" si="34"/>
        <v>0</v>
      </c>
      <c r="AN44" s="65">
        <f t="shared" si="34"/>
        <v>0</v>
      </c>
      <c r="AO44" s="66">
        <f t="shared" si="34"/>
        <v>0</v>
      </c>
      <c r="AP44" s="65">
        <f t="shared" si="34"/>
        <v>0</v>
      </c>
      <c r="AQ44" s="65">
        <f t="shared" si="34"/>
        <v>0</v>
      </c>
      <c r="AR44" s="65">
        <f t="shared" si="34"/>
        <v>0</v>
      </c>
      <c r="AS44" s="65">
        <f t="shared" si="34"/>
        <v>0</v>
      </c>
      <c r="AT44" s="65">
        <f t="shared" si="34"/>
        <v>0</v>
      </c>
      <c r="AU44" s="66">
        <f t="shared" si="34"/>
        <v>0</v>
      </c>
      <c r="AV44" s="65">
        <f t="shared" si="34"/>
        <v>0</v>
      </c>
      <c r="AW44" s="65">
        <f t="shared" si="34"/>
        <v>0</v>
      </c>
      <c r="AX44" s="65">
        <f t="shared" si="34"/>
        <v>0</v>
      </c>
      <c r="AY44" s="65">
        <f t="shared" si="34"/>
        <v>0</v>
      </c>
      <c r="AZ44" s="65">
        <f t="shared" si="34"/>
        <v>0</v>
      </c>
      <c r="BA44" s="66">
        <f t="shared" si="34"/>
        <v>0</v>
      </c>
      <c r="BB44" s="91">
        <f t="shared" si="34"/>
        <v>164.7372</v>
      </c>
      <c r="BC44" s="92">
        <f t="shared" si="18"/>
        <v>1</v>
      </c>
      <c r="BD44" s="72"/>
      <c r="BE44" s="65">
        <f aca="true" t="shared" si="35" ref="BE44:BZ44">SUM(BE37,BE42)</f>
        <v>93.17743</v>
      </c>
      <c r="BF44" s="65">
        <f t="shared" si="35"/>
        <v>73.08107685</v>
      </c>
      <c r="BG44" s="65">
        <f t="shared" si="35"/>
        <v>74.46000000000001</v>
      </c>
      <c r="BH44" s="65">
        <f t="shared" si="35"/>
        <v>26.600000000000005</v>
      </c>
      <c r="BI44" s="65">
        <f t="shared" si="35"/>
        <v>0</v>
      </c>
      <c r="BJ44" s="66">
        <f t="shared" si="35"/>
        <v>267.31850685</v>
      </c>
      <c r="BK44" s="65">
        <f t="shared" si="35"/>
        <v>0</v>
      </c>
      <c r="BL44" s="65">
        <f t="shared" si="35"/>
        <v>0</v>
      </c>
      <c r="BM44" s="66">
        <f t="shared" si="35"/>
        <v>0</v>
      </c>
      <c r="BN44" s="65">
        <f t="shared" si="35"/>
        <v>0</v>
      </c>
      <c r="BO44" s="65">
        <f t="shared" si="35"/>
        <v>0</v>
      </c>
      <c r="BP44" s="65">
        <f t="shared" si="35"/>
        <v>0</v>
      </c>
      <c r="BQ44" s="65">
        <f t="shared" si="35"/>
        <v>0</v>
      </c>
      <c r="BR44" s="65">
        <f t="shared" si="35"/>
        <v>0</v>
      </c>
      <c r="BS44" s="66">
        <f t="shared" si="35"/>
        <v>0</v>
      </c>
      <c r="BT44" s="65">
        <f t="shared" si="35"/>
        <v>0</v>
      </c>
      <c r="BU44" s="65">
        <f t="shared" si="35"/>
        <v>0</v>
      </c>
      <c r="BV44" s="65">
        <f t="shared" si="35"/>
        <v>0</v>
      </c>
      <c r="BW44" s="65">
        <f t="shared" si="35"/>
        <v>0</v>
      </c>
      <c r="BX44" s="65">
        <f t="shared" si="35"/>
        <v>0</v>
      </c>
      <c r="BY44" s="66">
        <f t="shared" si="35"/>
        <v>0</v>
      </c>
      <c r="BZ44" s="91">
        <f t="shared" si="35"/>
        <v>267.31850685</v>
      </c>
      <c r="CA44" s="92">
        <f t="shared" si="19"/>
        <v>1</v>
      </c>
      <c r="CB44" s="72"/>
      <c r="CC44" s="66">
        <f aca="true" t="shared" si="36" ref="CC44:CY44">SUM(CC37,CC42)</f>
        <v>0</v>
      </c>
      <c r="CD44" s="66">
        <f t="shared" si="36"/>
        <v>0</v>
      </c>
      <c r="CE44" s="65">
        <f t="shared" si="36"/>
        <v>0</v>
      </c>
      <c r="CF44" s="65">
        <f t="shared" si="36"/>
        <v>0</v>
      </c>
      <c r="CG44" s="66">
        <f t="shared" si="36"/>
        <v>0</v>
      </c>
      <c r="CH44" s="65">
        <f t="shared" si="36"/>
        <v>0</v>
      </c>
      <c r="CI44" s="65">
        <f t="shared" si="36"/>
        <v>0</v>
      </c>
      <c r="CJ44" s="65">
        <f t="shared" si="36"/>
        <v>0</v>
      </c>
      <c r="CK44" s="65">
        <f t="shared" si="36"/>
        <v>0</v>
      </c>
      <c r="CL44" s="65">
        <f t="shared" si="36"/>
        <v>0</v>
      </c>
      <c r="CM44" s="65">
        <f t="shared" si="36"/>
        <v>0</v>
      </c>
      <c r="CN44" s="65">
        <f t="shared" si="36"/>
        <v>0</v>
      </c>
      <c r="CO44" s="65">
        <f t="shared" si="36"/>
        <v>0</v>
      </c>
      <c r="CP44" s="65">
        <f t="shared" si="36"/>
        <v>0</v>
      </c>
      <c r="CQ44" s="65">
        <f t="shared" si="36"/>
        <v>0</v>
      </c>
      <c r="CR44" s="65">
        <f t="shared" si="36"/>
        <v>0</v>
      </c>
      <c r="CS44" s="65">
        <f t="shared" si="36"/>
        <v>0</v>
      </c>
      <c r="CT44" s="65">
        <f t="shared" si="36"/>
        <v>0</v>
      </c>
      <c r="CU44" s="65">
        <f t="shared" si="36"/>
        <v>0</v>
      </c>
      <c r="CV44" s="65">
        <f t="shared" si="36"/>
        <v>0</v>
      </c>
      <c r="CW44" s="65">
        <f t="shared" si="36"/>
        <v>0</v>
      </c>
      <c r="CX44" s="66">
        <f t="shared" si="36"/>
        <v>0</v>
      </c>
      <c r="CY44" s="91">
        <f t="shared" si="36"/>
        <v>0</v>
      </c>
      <c r="CZ44" s="92">
        <f t="shared" si="20"/>
      </c>
    </row>
    <row r="45" ht="15">
      <c r="A45" s="40"/>
    </row>
    <row r="46" spans="2:78" ht="15">
      <c r="B46" s="94" t="s">
        <v>29</v>
      </c>
      <c r="C46" s="1"/>
      <c r="D46" s="1"/>
      <c r="E46" s="1"/>
      <c r="F46" s="1"/>
      <c r="BZ46" s="99"/>
    </row>
    <row r="47" spans="2:6" ht="15" customHeight="1">
      <c r="B47" s="13" t="s">
        <v>60</v>
      </c>
      <c r="C47" s="1"/>
      <c r="D47" s="1"/>
      <c r="E47" s="1"/>
      <c r="F47" s="1"/>
    </row>
    <row r="48" spans="2:6" ht="15" customHeight="1">
      <c r="B48" s="13" t="s">
        <v>62</v>
      </c>
      <c r="C48" s="1"/>
      <c r="D48" s="1"/>
      <c r="E48" s="1"/>
      <c r="F48" s="1"/>
    </row>
    <row r="49" spans="2:6" ht="15" customHeight="1">
      <c r="B49" s="13" t="s">
        <v>90</v>
      </c>
      <c r="C49" s="1"/>
      <c r="D49" s="1"/>
      <c r="E49" s="1"/>
      <c r="F49" s="1"/>
    </row>
    <row r="50" spans="1:108" ht="21" customHeight="1">
      <c r="A50" s="40"/>
      <c r="B50" s="106" t="s">
        <v>104</v>
      </c>
      <c r="CA50" s="40"/>
      <c r="CF50" s="73"/>
      <c r="CZ50" s="40"/>
      <c r="DD50" s="73"/>
    </row>
    <row r="51" spans="1:108" ht="19.5" customHeight="1">
      <c r="A51" s="40"/>
      <c r="B51" s="104" t="s">
        <v>117</v>
      </c>
      <c r="CA51" s="40"/>
      <c r="CF51" s="73"/>
      <c r="CZ51" s="40"/>
      <c r="DD51" s="73"/>
    </row>
    <row r="52" spans="1:108" ht="14.25" customHeight="1">
      <c r="A52" s="40"/>
      <c r="B52" s="105" t="s">
        <v>139</v>
      </c>
      <c r="CA52" s="40"/>
      <c r="CF52" s="73"/>
      <c r="CZ52" s="40"/>
      <c r="DD52" s="73"/>
    </row>
    <row r="53" spans="1:108" ht="14.25" customHeight="1">
      <c r="A53" s="40"/>
      <c r="B53" s="105" t="s">
        <v>135</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Z53" s="40"/>
      <c r="DD53" s="73"/>
    </row>
    <row r="54" ht="19.5" customHeight="1"/>
    <row r="70" ht="15">
      <c r="C70" s="18"/>
    </row>
    <row r="75" spans="2:104" s="1" customFormat="1" ht="20.25" customHeight="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73"/>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73"/>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73"/>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73"/>
    </row>
  </sheetData>
  <sheetProtection/>
  <mergeCells count="55">
    <mergeCell ref="AD7:BC7"/>
    <mergeCell ref="BE7:CA7"/>
    <mergeCell ref="CC7:CZ7"/>
    <mergeCell ref="D8:O8"/>
    <mergeCell ref="Q8:T8"/>
    <mergeCell ref="U8:Z8"/>
    <mergeCell ref="AA8:AA9"/>
    <mergeCell ref="CA8:CA9"/>
    <mergeCell ref="CE8:CG8"/>
    <mergeCell ref="CH8:CX8"/>
    <mergeCell ref="CY8:CY9"/>
    <mergeCell ref="CZ8:CZ9"/>
    <mergeCell ref="B23:CY23"/>
    <mergeCell ref="BC8:BC9"/>
    <mergeCell ref="BE8:BJ8"/>
    <mergeCell ref="BK8:BM8"/>
    <mergeCell ref="BN8:BS8"/>
    <mergeCell ref="BT8:BY8"/>
    <mergeCell ref="BZ8:BZ9"/>
    <mergeCell ref="AB8:AB9"/>
    <mergeCell ref="AD8:AI8"/>
    <mergeCell ref="AJ8:AO8"/>
    <mergeCell ref="AP8:AU8"/>
    <mergeCell ref="AV8:BA8"/>
    <mergeCell ref="BB8:BB9"/>
    <mergeCell ref="B6:B9"/>
    <mergeCell ref="D6:CY6"/>
    <mergeCell ref="D7:AB7"/>
    <mergeCell ref="CZ32:CZ33"/>
    <mergeCell ref="BC32:BC33"/>
    <mergeCell ref="BE32:BJ32"/>
    <mergeCell ref="BK32:BM32"/>
    <mergeCell ref="BN32:BS32"/>
    <mergeCell ref="BT32:BY32"/>
    <mergeCell ref="BZ32:BZ33"/>
    <mergeCell ref="CY32:CY33"/>
    <mergeCell ref="CH32:CX32"/>
    <mergeCell ref="CA32:CA33"/>
    <mergeCell ref="CE32:CG32"/>
    <mergeCell ref="B30:B33"/>
    <mergeCell ref="D30:CY30"/>
    <mergeCell ref="D31:AA31"/>
    <mergeCell ref="AD31:BB31"/>
    <mergeCell ref="BE31:BZ31"/>
    <mergeCell ref="CC31:CY31"/>
    <mergeCell ref="D32:O32"/>
    <mergeCell ref="Q32:T32"/>
    <mergeCell ref="U32:Z32"/>
    <mergeCell ref="AA32:AA33"/>
    <mergeCell ref="AB32:AB33"/>
    <mergeCell ref="AD32:AI32"/>
    <mergeCell ref="AJ32:AO32"/>
    <mergeCell ref="AP32:AU32"/>
    <mergeCell ref="AV32:BA32"/>
    <mergeCell ref="BB32:BB33"/>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X17:CZ17 CX41:CZ41 O41:CT41 O17:CT17"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31 March 2017</dc:title>
  <dc:subject>&amp;lt;p&amp;gt;Contributions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subject>
  <dc:creator>Application Administrator</dc:creator>
  <cp:keywords/>
  <dc:description>&amp;lt;p&amp;gt;Contributions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description>
  <cp:lastModifiedBy>Application Administrator</cp:lastModifiedBy>
  <cp:lastPrinted>2015-02-03T14:47:18Z</cp:lastPrinted>
  <dcterms:created xsi:type="dcterms:W3CDTF">2014-05-26T09:36:17Z</dcterms:created>
  <dcterms:modified xsi:type="dcterms:W3CDTF">2017-05-02T13:13:03Z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be7a7a6e-b2df-4bad-a709-4daa8a8e9f0d</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e37ceaa0d61b4bfeb3c21883d9680a10">
    <vt:lpwstr>Finance|70c92294-fade-490c-ae2b-2f46f3fe0636</vt:lpwstr>
  </property>
  <property fmtid="{D5CDD505-2E9C-101B-9397-08002B2CF9AE}" pid="33" name="e47ceaa0d61b4bfeb3c21883d9680a10">
    <vt:lpwstr/>
  </property>
  <property fmtid="{D5CDD505-2E9C-101B-9397-08002B2CF9AE}" pid="34" name="e57ceaa0d61b4bfeb3c21883d9680a10">
    <vt:lpwstr/>
  </property>
  <property fmtid="{D5CDD505-2E9C-101B-9397-08002B2CF9AE}" pid="35" name="TaxCatchAll">
    <vt:lpwstr>169;#Finance|70c92294-fade-490c-ae2b-2f46f3fe0636</vt:lpwstr>
  </property>
  <property fmtid="{D5CDD505-2E9C-101B-9397-08002B2CF9AE}" pid="36" name="i4a50af2c0e64ae9b81ffeca8af7ed0f">
    <vt:lpwstr/>
  </property>
  <property fmtid="{D5CDD505-2E9C-101B-9397-08002B2CF9AE}" pid="37" name="e77ceaa0d61b4bfeb3c21883d9680a10">
    <vt:lpwstr/>
  </property>
  <property fmtid="{D5CDD505-2E9C-101B-9397-08002B2CF9AE}" pid="38" name="_dlc_DocId">
    <vt:lpwstr>GAVI-2091783149-184555</vt:lpwstr>
  </property>
  <property fmtid="{D5CDD505-2E9C-101B-9397-08002B2CF9AE}" pid="39" name="_dlc_DocIdUrl">
    <vt:lpwstr>https://gavinet.sharepoint.com/teams/RMP/_layouts/15/DocIdRedir.aspx?ID=GAVI-2091783149-184555, GAVI-2091783149-184555</vt:lpwstr>
  </property>
  <property fmtid="{D5CDD505-2E9C-101B-9397-08002B2CF9AE}" pid="40" name="EktContentLanguage">
    <vt:i4>2057</vt:i4>
  </property>
  <property fmtid="{D5CDD505-2E9C-101B-9397-08002B2CF9AE}" pid="41" name="EktQuickLink">
    <vt:lpwstr>DownloadAsset.aspx?id=2147514152</vt:lpwstr>
  </property>
  <property fmtid="{D5CDD505-2E9C-101B-9397-08002B2CF9AE}" pid="42" name="EktContentType">
    <vt:i4>101</vt:i4>
  </property>
  <property fmtid="{D5CDD505-2E9C-101B-9397-08002B2CF9AE}" pid="43" name="EktContentSubType">
    <vt:i4>0</vt:i4>
  </property>
  <property fmtid="{D5CDD505-2E9C-101B-9397-08002B2CF9AE}" pid="44" name="EktFolderName">
    <vt:lpwstr/>
  </property>
  <property fmtid="{D5CDD505-2E9C-101B-9397-08002B2CF9AE}" pid="45" name="EktCmsPath">
    <vt:lpwstr>&amp;lt;p&amp;gt;Contributions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46" name="EktExpiryType">
    <vt:i4>1</vt:i4>
  </property>
  <property fmtid="{D5CDD505-2E9C-101B-9397-08002B2CF9AE}" pid="47" name="EktDateCreated">
    <vt:filetime>2017-05-16T02:43:18Z</vt:filetime>
  </property>
  <property fmtid="{D5CDD505-2E9C-101B-9397-08002B2CF9AE}" pid="48" name="EktDateModified">
    <vt:filetime>2017-11-23T04:47:57Z</vt:filetime>
  </property>
  <property fmtid="{D5CDD505-2E9C-101B-9397-08002B2CF9AE}" pid="49" name="EktTaxCategory">
    <vt:lpwstr> #eksep# \Website\Areas\Library\GAVI-documents\Funding\acp #eksep# </vt:lpwstr>
  </property>
  <property fmtid="{D5CDD505-2E9C-101B-9397-08002B2CF9AE}" pid="50" name="EktDisabledTaxCategory">
    <vt:lpwstr/>
  </property>
  <property fmtid="{D5CDD505-2E9C-101B-9397-08002B2CF9AE}" pid="51" name="EktCmsSize">
    <vt:i4>444416</vt:i4>
  </property>
  <property fmtid="{D5CDD505-2E9C-101B-9397-08002B2CF9AE}" pid="52" name="EktSearchable">
    <vt:i4>1</vt:i4>
  </property>
  <property fmtid="{D5CDD505-2E9C-101B-9397-08002B2CF9AE}" pid="53" name="EktEDescription">
    <vt:lpwstr>Summary &amp;lt;p&amp;gt;Contributions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54" name="EktPublicationDate">
    <vt:filetime>2017-03-30T22:00:00Z</vt:filetime>
  </property>
  <property fmtid="{D5CDD505-2E9C-101B-9397-08002B2CF9AE}" pid="55" name="EktArchived">
    <vt:bool>false</vt:bool>
  </property>
  <property fmtid="{D5CDD505-2E9C-101B-9397-08002B2CF9AE}" pid="56" name="EktDate_Unknown">
    <vt:bool>false</vt:bool>
  </property>
  <property fmtid="{D5CDD505-2E9C-101B-9397-08002B2CF9AE}" pid="57" name="EktNoIndex">
    <vt:bool>false</vt:bool>
  </property>
  <property fmtid="{D5CDD505-2E9C-101B-9397-08002B2CF9AE}" pid="58" name="EktNoFollow">
    <vt:bool>false</vt:bool>
  </property>
  <property fmtid="{D5CDD505-2E9C-101B-9397-08002B2CF9AE}" pid="59" name="EktDisableBreadcrumb">
    <vt:bool>false</vt:bool>
  </property>
  <property fmtid="{D5CDD505-2E9C-101B-9397-08002B2CF9AE}" pid="60" name="EktAccelerateForMobile">
    <vt:bool>false</vt:bool>
  </property>
</Properties>
</file>